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INTERIOR\2019\REDO Y DOMA\"/>
    </mc:Choice>
  </mc:AlternateContent>
  <xr:revisionPtr revIDLastSave="0" documentId="13_ncr:1_{31ED772D-F6C0-4F36-ADDA-0DCA579887ED}" xr6:coauthVersionLast="45" xr6:coauthVersionMax="45" xr10:uidLastSave="{00000000-0000-0000-0000-000000000000}"/>
  <bookViews>
    <workbookView xWindow="1536" yWindow="1272" windowWidth="14400" windowHeight="7344" xr2:uid="{00000000-000D-0000-FFFF-FFFF00000000}"/>
  </bookViews>
  <sheets>
    <sheet name="Domador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3" i="2" l="1"/>
  <c r="AE23" i="2"/>
  <c r="AE11" i="2"/>
  <c r="AB23" i="2"/>
  <c r="W23" i="2"/>
  <c r="T23" i="2"/>
  <c r="P23" i="2"/>
  <c r="M23" i="2"/>
  <c r="J23" i="2"/>
  <c r="AH10" i="2"/>
  <c r="AE10" i="2"/>
  <c r="AB10" i="2"/>
  <c r="W10" i="2"/>
  <c r="T10" i="2"/>
  <c r="P10" i="2"/>
  <c r="M10" i="2"/>
  <c r="J10" i="2"/>
  <c r="J15" i="2"/>
  <c r="M15" i="2"/>
  <c r="P15" i="2"/>
  <c r="T15" i="2"/>
  <c r="W15" i="2"/>
  <c r="AB15" i="2"/>
  <c r="AE15" i="2"/>
  <c r="AH15" i="2"/>
  <c r="J12" i="2"/>
  <c r="M12" i="2"/>
  <c r="J6" i="2"/>
  <c r="M6" i="2"/>
  <c r="P6" i="2"/>
  <c r="T6" i="2"/>
  <c r="W6" i="2"/>
  <c r="AB6" i="2"/>
  <c r="AE6" i="2"/>
  <c r="AH6" i="2"/>
  <c r="J17" i="2"/>
  <c r="M17" i="2"/>
  <c r="P17" i="2"/>
  <c r="T17" i="2"/>
  <c r="W17" i="2"/>
  <c r="AB17" i="2"/>
  <c r="AE17" i="2"/>
  <c r="AH17" i="2"/>
  <c r="J14" i="2"/>
  <c r="M14" i="2"/>
  <c r="P14" i="2"/>
  <c r="T14" i="2"/>
  <c r="W14" i="2"/>
  <c r="AB14" i="2"/>
  <c r="AE14" i="2"/>
  <c r="AH14" i="2"/>
  <c r="J9" i="2"/>
  <c r="M9" i="2"/>
  <c r="P9" i="2"/>
  <c r="T9" i="2"/>
  <c r="W9" i="2"/>
  <c r="AB9" i="2"/>
  <c r="AE9" i="2"/>
  <c r="AH9" i="2"/>
  <c r="J19" i="2"/>
  <c r="M19" i="2"/>
  <c r="P19" i="2"/>
  <c r="T19" i="2"/>
  <c r="W19" i="2"/>
  <c r="AB19" i="2"/>
  <c r="AE19" i="2"/>
  <c r="AH19" i="2"/>
  <c r="J5" i="2"/>
  <c r="M5" i="2"/>
  <c r="P5" i="2"/>
  <c r="T5" i="2"/>
  <c r="W5" i="2"/>
  <c r="AB5" i="2"/>
  <c r="AE5" i="2"/>
  <c r="AH5" i="2"/>
  <c r="J20" i="2"/>
  <c r="M20" i="2"/>
  <c r="P20" i="2"/>
  <c r="T20" i="2"/>
  <c r="W20" i="2"/>
  <c r="AB20" i="2"/>
  <c r="AE20" i="2"/>
  <c r="AH20" i="2"/>
  <c r="J8" i="2"/>
  <c r="M8" i="2"/>
  <c r="P8" i="2"/>
  <c r="T8" i="2"/>
  <c r="W8" i="2"/>
  <c r="AB8" i="2"/>
  <c r="AE8" i="2"/>
  <c r="AH8" i="2"/>
  <c r="AH21" i="2"/>
  <c r="AE21" i="2"/>
  <c r="AB21" i="2"/>
  <c r="W21" i="2"/>
  <c r="T21" i="2"/>
  <c r="P21" i="2"/>
  <c r="M21" i="2"/>
  <c r="J21" i="2"/>
  <c r="AH22" i="2"/>
  <c r="AE22" i="2"/>
  <c r="AB22" i="2"/>
  <c r="W22" i="2"/>
  <c r="T22" i="2"/>
  <c r="P22" i="2"/>
  <c r="M22" i="2"/>
  <c r="J22" i="2"/>
  <c r="AH16" i="2"/>
  <c r="AE16" i="2"/>
  <c r="AB16" i="2"/>
  <c r="W16" i="2"/>
  <c r="T16" i="2"/>
  <c r="P16" i="2"/>
  <c r="M16" i="2"/>
  <c r="J16" i="2"/>
  <c r="AH13" i="2"/>
  <c r="AE13" i="2"/>
  <c r="AB13" i="2"/>
  <c r="W13" i="2"/>
  <c r="T13" i="2"/>
  <c r="P13" i="2"/>
  <c r="M13" i="2"/>
  <c r="J13" i="2"/>
  <c r="AH7" i="2"/>
  <c r="AE7" i="2"/>
  <c r="AB7" i="2"/>
  <c r="W7" i="2"/>
  <c r="T7" i="2"/>
  <c r="P7" i="2"/>
  <c r="M7" i="2"/>
  <c r="J7" i="2"/>
  <c r="AH11" i="2"/>
  <c r="AB11" i="2"/>
  <c r="W11" i="2"/>
  <c r="T11" i="2"/>
  <c r="P11" i="2"/>
  <c r="M11" i="2"/>
  <c r="J11" i="2"/>
  <c r="AH18" i="2"/>
  <c r="AE18" i="2"/>
  <c r="AB18" i="2"/>
  <c r="W18" i="2"/>
  <c r="T18" i="2"/>
  <c r="P18" i="2"/>
  <c r="M18" i="2"/>
  <c r="J18" i="2"/>
  <c r="AH12" i="2"/>
  <c r="AE12" i="2"/>
  <c r="AB12" i="2"/>
  <c r="W12" i="2"/>
  <c r="T12" i="2"/>
  <c r="P12" i="2"/>
  <c r="Q23" i="2" l="1"/>
  <c r="AI23" i="2" s="1"/>
  <c r="Q10" i="2"/>
  <c r="AI10" i="2" s="1"/>
  <c r="Q15" i="2"/>
  <c r="AI15" i="2" s="1"/>
  <c r="Q20" i="2"/>
  <c r="AI20" i="2" s="1"/>
  <c r="Q7" i="2"/>
  <c r="AI7" i="2" s="1"/>
  <c r="Q16" i="2"/>
  <c r="AI16" i="2" s="1"/>
  <c r="Q22" i="2"/>
  <c r="AI22" i="2" s="1"/>
  <c r="Q9" i="2"/>
  <c r="AI9" i="2" s="1"/>
  <c r="Q11" i="2"/>
  <c r="AI11" i="2" s="1"/>
  <c r="Q18" i="2"/>
  <c r="AI18" i="2" s="1"/>
  <c r="Q13" i="2"/>
  <c r="AI13" i="2" s="1"/>
  <c r="Q5" i="2"/>
  <c r="AI5" i="2" s="1"/>
  <c r="Q8" i="2"/>
  <c r="AI8" i="2" s="1"/>
  <c r="Q6" i="2"/>
  <c r="AI6" i="2" s="1"/>
  <c r="Q19" i="2"/>
  <c r="AI19" i="2" s="1"/>
  <c r="Q14" i="2"/>
  <c r="AI14" i="2" s="1"/>
  <c r="Q17" i="2"/>
  <c r="AI17" i="2" s="1"/>
  <c r="Q12" i="2"/>
  <c r="AI12" i="2" s="1"/>
  <c r="Q21" i="2"/>
  <c r="AI21" i="2" s="1"/>
</calcChain>
</file>

<file path=xl/sharedStrings.xml><?xml version="1.0" encoding="utf-8"?>
<sst xmlns="http://schemas.openxmlformats.org/spreadsheetml/2006/main" count="101" uniqueCount="76">
  <si>
    <t>Francisco Arocena</t>
  </si>
  <si>
    <t>Santiago Porro</t>
  </si>
  <si>
    <t>Tape Hortencia II</t>
  </si>
  <si>
    <t>Martin Bergos</t>
  </si>
  <si>
    <t>Martin Scremini</t>
  </si>
  <si>
    <t>Sofia de Arteaga</t>
  </si>
  <si>
    <t>Federico Garcia Pintos</t>
  </si>
  <si>
    <t>Leonardo Ghuisoli</t>
  </si>
  <si>
    <t>Paco Perez</t>
  </si>
  <si>
    <t>Juan Pedro Echevers</t>
  </si>
  <si>
    <t>andares (máx. 10)</t>
  </si>
  <si>
    <t>MANSEDUMBRE (máx. 6)</t>
  </si>
  <si>
    <t>FIGURA (máx. 10)</t>
  </si>
  <si>
    <t>RAYADA (máx. 10)</t>
  </si>
  <si>
    <t>RECULADA (máx. 6)</t>
  </si>
  <si>
    <t>MANGUERA (máx. 10)</t>
  </si>
  <si>
    <t>total (máx. 42)</t>
  </si>
  <si>
    <t>Tranco (2)</t>
  </si>
  <si>
    <t>Trote (5)</t>
  </si>
  <si>
    <t>Galope (3)</t>
  </si>
  <si>
    <t>andares</t>
  </si>
  <si>
    <t>mansedumbre</t>
  </si>
  <si>
    <t>FIGURA</t>
  </si>
  <si>
    <t>figura</t>
  </si>
  <si>
    <t>Rayada1</t>
  </si>
  <si>
    <t>Rayada 2</t>
  </si>
  <si>
    <t>RAYADA</t>
  </si>
  <si>
    <t>reculada</t>
  </si>
  <si>
    <t>Manguera</t>
  </si>
  <si>
    <t>PUESTO</t>
  </si>
  <si>
    <t>Individua El Jara</t>
  </si>
  <si>
    <t>H</t>
  </si>
  <si>
    <t>Gustavo Arocena e Hijos</t>
  </si>
  <si>
    <t>Del Norte Amarguito</t>
  </si>
  <si>
    <t>M</t>
  </si>
  <si>
    <t>Cabaña Tres Cerros</t>
  </si>
  <si>
    <t>Alfonso Inzaurraga</t>
  </si>
  <si>
    <t>Angoñe Ñapinda</t>
  </si>
  <si>
    <t>Belassi Hnos</t>
  </si>
  <si>
    <t>Guillermina Tupa</t>
  </si>
  <si>
    <t>Scremini Sanguinetti Hnos</t>
  </si>
  <si>
    <t>Pacifico Gaitero</t>
  </si>
  <si>
    <t>Javier Da Silva</t>
  </si>
  <si>
    <t>Pacifica Mulata</t>
  </si>
  <si>
    <t>La Pacifica</t>
  </si>
  <si>
    <t>Elisa Peirano</t>
  </si>
  <si>
    <t>DL Trenza Patria</t>
  </si>
  <si>
    <t>Rafael Duran</t>
  </si>
  <si>
    <t>Tape Harmonica</t>
  </si>
  <si>
    <t>Santa Elena de Guarapiru</t>
  </si>
  <si>
    <t>Cristian Quintana</t>
  </si>
  <si>
    <t>Tape Hebilla II</t>
  </si>
  <si>
    <t>Manuel Peirano</t>
  </si>
  <si>
    <t>JR Cercana</t>
  </si>
  <si>
    <t>10/26/2015</t>
  </si>
  <si>
    <t>Pacifica Gaucha Acha</t>
  </si>
  <si>
    <t>Juan Peirano</t>
  </si>
  <si>
    <t>Guarida Luna Llena</t>
  </si>
  <si>
    <t>Fausto Romero</t>
  </si>
  <si>
    <t>Baltasar Peirano</t>
  </si>
  <si>
    <t>Pacifica Lembranza</t>
  </si>
  <si>
    <t>Jhonatan Calderon</t>
  </si>
  <si>
    <t>Chispa Del Guarani</t>
  </si>
  <si>
    <t>Francisco Bergos</t>
  </si>
  <si>
    <t>CONCURSO DE DOMADORES EXPO PAYSANDU 2019</t>
  </si>
  <si>
    <t>Jurados: Sr. Tomas Berrutti y Geronimo Savio</t>
  </si>
  <si>
    <t>Padernal Meseta</t>
  </si>
  <si>
    <t xml:space="preserve">Victor Alvarez cibils </t>
  </si>
  <si>
    <t>Pacifica Ay de Mi</t>
  </si>
  <si>
    <t>Pacifica Do;a Modesta</t>
  </si>
  <si>
    <t>Constancia Rabona 1659</t>
  </si>
  <si>
    <t>Ciceri marcos</t>
  </si>
  <si>
    <t>Agustin mailhos</t>
  </si>
  <si>
    <t>03/112015</t>
  </si>
  <si>
    <t>2do. Puesto Profesional</t>
  </si>
  <si>
    <t>1er. Puesto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</si>
</sst>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3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2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0" fillId="0" borderId="7" xfId="0" applyBorder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10" xfId="1" applyFont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2" fillId="0" borderId="14" xfId="0" applyFont="1" applyBorder="1"/>
    <xf numFmtId="0" fontId="1" fillId="0" borderId="15" xfId="1" applyBorder="1" applyAlignment="1">
      <alignment horizontal="center"/>
    </xf>
    <xf numFmtId="0" fontId="3" fillId="5" borderId="20" xfId="1" applyFont="1" applyFill="1" applyBorder="1"/>
    <xf numFmtId="0" fontId="5" fillId="0" borderId="4" xfId="1" applyFont="1" applyBorder="1" applyAlignment="1"/>
    <xf numFmtId="0" fontId="5" fillId="0" borderId="0" xfId="1" applyFont="1" applyBorder="1" applyAlignment="1"/>
    <xf numFmtId="0" fontId="5" fillId="5" borderId="21" xfId="1" applyFont="1" applyFill="1" applyBorder="1" applyAlignment="1"/>
    <xf numFmtId="0" fontId="5" fillId="5" borderId="12" xfId="1" applyFont="1" applyFill="1" applyBorder="1" applyAlignment="1">
      <alignment horizontal="center"/>
    </xf>
    <xf numFmtId="0" fontId="6" fillId="5" borderId="24" xfId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10" fillId="0" borderId="28" xfId="0" applyFont="1" applyBorder="1"/>
    <xf numFmtId="0" fontId="7" fillId="0" borderId="28" xfId="0" applyFont="1" applyBorder="1"/>
    <xf numFmtId="2" fontId="1" fillId="0" borderId="35" xfId="1" applyNumberForma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164" fontId="1" fillId="0" borderId="35" xfId="1" applyNumberForma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2" fontId="1" fillId="0" borderId="27" xfId="1" applyNumberFormat="1" applyFont="1" applyFill="1" applyBorder="1" applyAlignment="1">
      <alignment horizontal="center"/>
    </xf>
    <xf numFmtId="2" fontId="1" fillId="0" borderId="27" xfId="1" applyNumberForma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164" fontId="1" fillId="0" borderId="27" xfId="1" applyNumberForma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1" xfId="0" applyFont="1" applyBorder="1"/>
    <xf numFmtId="0" fontId="13" fillId="6" borderId="0" xfId="0" applyFont="1" applyFill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28" xfId="0" applyFont="1" applyFill="1" applyBorder="1"/>
    <xf numFmtId="2" fontId="1" fillId="2" borderId="27" xfId="1" applyNumberFormat="1" applyFill="1" applyBorder="1" applyAlignment="1">
      <alignment horizontal="center"/>
    </xf>
    <xf numFmtId="2" fontId="3" fillId="2" borderId="27" xfId="1" applyNumberFormat="1" applyFon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1" fillId="2" borderId="27" xfId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28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/>
    <xf numFmtId="2" fontId="15" fillId="2" borderId="27" xfId="1" applyNumberFormat="1" applyFont="1" applyFill="1" applyBorder="1" applyAlignment="1">
      <alignment horizontal="center"/>
    </xf>
    <xf numFmtId="2" fontId="1" fillId="0" borderId="30" xfId="1" applyNumberForma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1" fillId="0" borderId="31" xfId="1" applyNumberFormat="1" applyFill="1" applyBorder="1" applyAlignment="1">
      <alignment horizontal="center"/>
    </xf>
    <xf numFmtId="2" fontId="1" fillId="0" borderId="36" xfId="1" applyNumberForma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2" fontId="3" fillId="0" borderId="36" xfId="1" applyNumberFormat="1" applyFont="1" applyFill="1" applyBorder="1" applyAlignment="1">
      <alignment horizontal="center"/>
    </xf>
    <xf numFmtId="164" fontId="15" fillId="2" borderId="27" xfId="1" applyNumberFormat="1" applyFont="1" applyFill="1" applyBorder="1" applyAlignment="1">
      <alignment horizontal="center"/>
    </xf>
    <xf numFmtId="164" fontId="1" fillId="0" borderId="30" xfId="1" applyNumberForma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1" fillId="0" borderId="31" xfId="1" applyNumberForma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1" fillId="0" borderId="30" xfId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6" fillId="2" borderId="27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8" fillId="0" borderId="36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165" fontId="0" fillId="0" borderId="20" xfId="0" applyNumberFormat="1" applyBorder="1"/>
    <xf numFmtId="0" fontId="19" fillId="0" borderId="0" xfId="0" applyFont="1" applyFill="1"/>
    <xf numFmtId="0" fontId="13" fillId="0" borderId="0" xfId="0" applyFont="1" applyFill="1"/>
    <xf numFmtId="0" fontId="0" fillId="0" borderId="0" xfId="0" applyFill="1"/>
    <xf numFmtId="0" fontId="12" fillId="0" borderId="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3" borderId="0" xfId="1" applyFont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colors>
    <mruColors>
      <color rgb="FFFF9393"/>
      <color rgb="FFFF7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Y23"/>
  <sheetViews>
    <sheetView tabSelected="1" workbookViewId="0">
      <pane xSplit="7" ySplit="6" topLeftCell="AG7" activePane="bottomRight" state="frozen"/>
      <selection pane="topRight" activeCell="H1" sqref="H1"/>
      <selection pane="bottomLeft" activeCell="A7" sqref="A7"/>
      <selection pane="bottomRight" activeCell="AJ9" sqref="AJ9"/>
    </sheetView>
  </sheetViews>
  <sheetFormatPr baseColWidth="10" defaultRowHeight="14.4" x14ac:dyDescent="0.3"/>
  <cols>
    <col min="1" max="1" width="7.33203125" style="2" bestFit="1" customWidth="1"/>
    <col min="2" max="2" width="5" bestFit="1" customWidth="1"/>
    <col min="3" max="3" width="10.109375" style="3" bestFit="1" customWidth="1"/>
    <col min="4" max="4" width="22" style="3" bestFit="1" customWidth="1"/>
    <col min="5" max="5" width="7.109375" style="3" bestFit="1" customWidth="1"/>
    <col min="6" max="6" width="22.21875" customWidth="1"/>
    <col min="7" max="7" width="14.33203125" customWidth="1"/>
    <col min="8" max="8" width="8.109375" customWidth="1"/>
    <col min="9" max="9" width="8" customWidth="1"/>
    <col min="10" max="10" width="6.88671875" customWidth="1"/>
    <col min="11" max="11" width="5.88671875" customWidth="1"/>
    <col min="12" max="12" width="7" customWidth="1"/>
    <col min="13" max="13" width="6.6640625" customWidth="1"/>
    <col min="14" max="14" width="6.21875" customWidth="1"/>
    <col min="15" max="15" width="6.77734375" customWidth="1"/>
    <col min="16" max="16" width="6.33203125" customWidth="1"/>
    <col min="17" max="17" width="7.21875" style="6" customWidth="1"/>
    <col min="18" max="18" width="6.5546875" customWidth="1"/>
    <col min="19" max="19" width="7.44140625" customWidth="1"/>
    <col min="20" max="20" width="7.21875" style="6" customWidth="1"/>
    <col min="21" max="21" width="7.21875" customWidth="1"/>
    <col min="22" max="22" width="7" customWidth="1"/>
    <col min="23" max="23" width="7.33203125" style="6" customWidth="1"/>
    <col min="24" max="25" width="7.44140625" customWidth="1"/>
    <col min="26" max="26" width="6.6640625" customWidth="1"/>
    <col min="27" max="27" width="6.77734375" customWidth="1"/>
    <col min="28" max="28" width="8" style="6" customWidth="1"/>
    <col min="29" max="29" width="6.109375" customWidth="1"/>
    <col min="30" max="30" width="6.88671875" customWidth="1"/>
    <col min="31" max="31" width="7.33203125" style="6" customWidth="1"/>
    <col min="32" max="32" width="6.5546875" customWidth="1"/>
    <col min="33" max="33" width="6" customWidth="1"/>
    <col min="34" max="34" width="7.6640625" customWidth="1"/>
    <col min="35" max="35" width="7.77734375" customWidth="1"/>
  </cols>
  <sheetData>
    <row r="1" spans="1:36" ht="15" thickBot="1" x14ac:dyDescent="0.35">
      <c r="H1" s="4"/>
      <c r="I1" s="4"/>
      <c r="J1" s="4"/>
      <c r="K1" s="4"/>
      <c r="L1" s="4"/>
      <c r="M1" s="4"/>
      <c r="N1" s="4"/>
      <c r="O1" s="4"/>
      <c r="P1" s="5"/>
      <c r="R1" s="5"/>
      <c r="S1" s="5"/>
      <c r="T1" s="7"/>
      <c r="U1" s="5"/>
      <c r="V1" s="5"/>
      <c r="W1" s="7"/>
      <c r="X1" s="5"/>
      <c r="Y1" s="5"/>
      <c r="Z1" s="5"/>
      <c r="AA1" s="5"/>
      <c r="AB1" s="7"/>
      <c r="AC1" s="4"/>
      <c r="AD1" s="4"/>
      <c r="AE1" s="8"/>
      <c r="AF1" s="5"/>
      <c r="AG1" s="5"/>
      <c r="AH1" s="5"/>
    </row>
    <row r="2" spans="1:36" ht="15.75" customHeight="1" thickBot="1" x14ac:dyDescent="0.35">
      <c r="A2" s="112" t="s">
        <v>64</v>
      </c>
      <c r="B2" s="112"/>
      <c r="C2" s="112"/>
      <c r="D2" s="112"/>
      <c r="E2" s="112"/>
      <c r="F2" s="112"/>
      <c r="G2" s="113"/>
      <c r="H2" s="9">
        <v>2</v>
      </c>
      <c r="I2" s="10"/>
      <c r="J2" s="11"/>
      <c r="K2" s="9">
        <v>5</v>
      </c>
      <c r="L2" s="10"/>
      <c r="M2" s="11"/>
      <c r="N2" s="9">
        <v>3</v>
      </c>
      <c r="O2" s="10"/>
      <c r="P2" s="12"/>
      <c r="Q2" s="13">
        <v>10</v>
      </c>
      <c r="R2" s="14">
        <v>6</v>
      </c>
      <c r="S2" s="14"/>
      <c r="T2" s="14"/>
      <c r="U2" s="14">
        <v>10</v>
      </c>
      <c r="V2" s="14"/>
      <c r="W2" s="14"/>
      <c r="X2" s="15">
        <v>10</v>
      </c>
      <c r="Y2" s="15"/>
      <c r="Z2" s="16"/>
      <c r="AA2" s="16"/>
      <c r="AB2" s="15"/>
      <c r="AC2" s="14">
        <v>6</v>
      </c>
      <c r="AD2" s="14"/>
      <c r="AE2" s="14"/>
      <c r="AF2" s="14">
        <v>10</v>
      </c>
      <c r="AG2" s="14"/>
      <c r="AH2" s="14"/>
    </row>
    <row r="3" spans="1:36" ht="19.5" customHeight="1" thickBot="1" x14ac:dyDescent="0.35">
      <c r="A3" s="112"/>
      <c r="B3" s="112"/>
      <c r="C3" s="112"/>
      <c r="D3" s="112"/>
      <c r="E3" s="112"/>
      <c r="F3" s="112"/>
      <c r="G3" s="113"/>
      <c r="H3" s="114" t="s">
        <v>10</v>
      </c>
      <c r="I3" s="115"/>
      <c r="J3" s="115"/>
      <c r="K3" s="115"/>
      <c r="L3" s="115"/>
      <c r="M3" s="115"/>
      <c r="N3" s="115"/>
      <c r="O3" s="115"/>
      <c r="P3" s="116"/>
      <c r="Q3" s="17"/>
      <c r="R3" s="129" t="s">
        <v>11</v>
      </c>
      <c r="S3" s="123"/>
      <c r="T3" s="130"/>
      <c r="U3" s="131" t="s">
        <v>12</v>
      </c>
      <c r="V3" s="131"/>
      <c r="W3" s="131"/>
      <c r="X3" s="132" t="s">
        <v>13</v>
      </c>
      <c r="Y3" s="133"/>
      <c r="Z3" s="133"/>
      <c r="AA3" s="134"/>
      <c r="AB3" s="18"/>
      <c r="AC3" s="132" t="s">
        <v>14</v>
      </c>
      <c r="AD3" s="133"/>
      <c r="AE3" s="134"/>
      <c r="AF3" s="114" t="s">
        <v>15</v>
      </c>
      <c r="AG3" s="115"/>
      <c r="AH3" s="116"/>
      <c r="AI3" s="19" t="s">
        <v>16</v>
      </c>
    </row>
    <row r="4" spans="1:36" ht="15" thickBot="1" x14ac:dyDescent="0.35">
      <c r="A4" s="117" t="s">
        <v>65</v>
      </c>
      <c r="B4" s="118"/>
      <c r="C4" s="118"/>
      <c r="D4" s="118"/>
      <c r="E4" s="118"/>
      <c r="F4" s="20"/>
      <c r="G4" s="20"/>
      <c r="H4" s="119" t="s">
        <v>17</v>
      </c>
      <c r="I4" s="120"/>
      <c r="J4" s="121"/>
      <c r="K4" s="122" t="s">
        <v>18</v>
      </c>
      <c r="L4" s="120"/>
      <c r="M4" s="121"/>
      <c r="N4" s="122" t="s">
        <v>19</v>
      </c>
      <c r="O4" s="120"/>
      <c r="P4" s="120"/>
      <c r="Q4" s="21" t="s">
        <v>20</v>
      </c>
      <c r="R4" s="22"/>
      <c r="S4" s="23"/>
      <c r="T4" s="24" t="s">
        <v>21</v>
      </c>
      <c r="U4" s="123" t="s">
        <v>22</v>
      </c>
      <c r="V4" s="123"/>
      <c r="W4" s="25" t="s">
        <v>23</v>
      </c>
      <c r="X4" s="124" t="s">
        <v>24</v>
      </c>
      <c r="Y4" s="125"/>
      <c r="Z4" s="126" t="s">
        <v>25</v>
      </c>
      <c r="AA4" s="125"/>
      <c r="AB4" s="26" t="s">
        <v>26</v>
      </c>
      <c r="AC4" s="22"/>
      <c r="AD4" s="23"/>
      <c r="AE4" s="24" t="s">
        <v>27</v>
      </c>
      <c r="AF4" s="127" t="s">
        <v>28</v>
      </c>
      <c r="AG4" s="128"/>
      <c r="AH4" s="27"/>
      <c r="AI4" s="56" t="s">
        <v>29</v>
      </c>
    </row>
    <row r="5" spans="1:36" ht="20.399999999999999" thickBot="1" x14ac:dyDescent="0.45">
      <c r="A5" s="77">
        <v>28</v>
      </c>
      <c r="B5" s="78">
        <v>1298</v>
      </c>
      <c r="C5" s="79"/>
      <c r="D5" s="79" t="s">
        <v>68</v>
      </c>
      <c r="E5" s="80" t="s">
        <v>31</v>
      </c>
      <c r="F5" s="32" t="s">
        <v>44</v>
      </c>
      <c r="G5" s="36" t="s">
        <v>59</v>
      </c>
      <c r="H5" s="84">
        <v>7.5</v>
      </c>
      <c r="I5" s="86">
        <v>8</v>
      </c>
      <c r="J5" s="86">
        <f t="shared" ref="J5:J23" si="0">((H5+I5)/2)*($H$2/$Q$2)</f>
        <v>1.55</v>
      </c>
      <c r="K5" s="86">
        <v>6</v>
      </c>
      <c r="L5" s="86">
        <v>6</v>
      </c>
      <c r="M5" s="86">
        <f t="shared" ref="M5:M23" si="1">((K5+L5)/2)*($K$2/$X$2)</f>
        <v>3</v>
      </c>
      <c r="N5" s="86">
        <v>7.5</v>
      </c>
      <c r="O5" s="86">
        <v>8</v>
      </c>
      <c r="P5" s="86">
        <f t="shared" ref="P5:P23" si="2">((N5+O5)/2)*($N$2/$U$2)</f>
        <v>2.3249999999999997</v>
      </c>
      <c r="Q5" s="88">
        <f t="shared" ref="Q5:Q23" si="3">J5+M5+P5</f>
        <v>6.875</v>
      </c>
      <c r="R5" s="91">
        <v>9</v>
      </c>
      <c r="S5" s="93">
        <v>9</v>
      </c>
      <c r="T5" s="95">
        <f t="shared" ref="T5:T23" si="4">((R5+S5)/2)*6/10</f>
        <v>5.4</v>
      </c>
      <c r="U5" s="97">
        <v>7.5</v>
      </c>
      <c r="V5" s="99">
        <v>7.5</v>
      </c>
      <c r="W5" s="100">
        <f t="shared" ref="W5:W23" si="5">(U5+V5)/2</f>
        <v>7.5</v>
      </c>
      <c r="X5" s="101">
        <v>6</v>
      </c>
      <c r="Y5" s="103">
        <v>6</v>
      </c>
      <c r="Z5" s="103">
        <v>7</v>
      </c>
      <c r="AA5" s="103">
        <v>7</v>
      </c>
      <c r="AB5" s="105">
        <f t="shared" ref="AB5:AB23" si="6">((X5+Y5)/2+(Z5+AA5)/2)/2</f>
        <v>6.5</v>
      </c>
      <c r="AC5" s="101">
        <v>8.5</v>
      </c>
      <c r="AD5" s="103">
        <v>9</v>
      </c>
      <c r="AE5" s="95">
        <f t="shared" ref="AE5:AE23" si="7">((AC5+AD5)/2)*6/10</f>
        <v>5.25</v>
      </c>
      <c r="AF5" s="102">
        <v>8</v>
      </c>
      <c r="AG5" s="99">
        <v>8</v>
      </c>
      <c r="AH5" s="107">
        <f t="shared" ref="AH5:AH23" si="8">(AF5+AG5)/2</f>
        <v>8</v>
      </c>
      <c r="AI5" s="108">
        <f t="shared" ref="AI5:AI23" si="9">+Q5+T5+W5+AB5+AE5+AH5</f>
        <v>39.524999999999999</v>
      </c>
      <c r="AJ5">
        <v>1</v>
      </c>
    </row>
    <row r="6" spans="1:36" ht="20.399999999999999" thickBot="1" x14ac:dyDescent="0.45">
      <c r="A6" s="28">
        <v>18</v>
      </c>
      <c r="B6" s="29">
        <v>1818</v>
      </c>
      <c r="C6" s="30">
        <v>42318</v>
      </c>
      <c r="D6" s="30" t="s">
        <v>51</v>
      </c>
      <c r="E6" s="31" t="s">
        <v>31</v>
      </c>
      <c r="F6" s="32" t="s">
        <v>49</v>
      </c>
      <c r="G6" s="36" t="s">
        <v>5</v>
      </c>
      <c r="H6" s="38">
        <v>5.5</v>
      </c>
      <c r="I6" s="38">
        <v>5.5</v>
      </c>
      <c r="J6" s="38">
        <f t="shared" si="0"/>
        <v>1.1000000000000001</v>
      </c>
      <c r="K6" s="38">
        <v>8.5</v>
      </c>
      <c r="L6" s="38">
        <v>9</v>
      </c>
      <c r="M6" s="38">
        <f t="shared" si="1"/>
        <v>4.375</v>
      </c>
      <c r="N6" s="38">
        <v>9</v>
      </c>
      <c r="O6" s="38">
        <v>9.5</v>
      </c>
      <c r="P6" s="38">
        <f t="shared" si="2"/>
        <v>2.7749999999999999</v>
      </c>
      <c r="Q6" s="39">
        <f t="shared" si="3"/>
        <v>8.25</v>
      </c>
      <c r="R6" s="40">
        <v>10</v>
      </c>
      <c r="S6" s="40">
        <v>10</v>
      </c>
      <c r="T6" s="41">
        <f t="shared" si="4"/>
        <v>6</v>
      </c>
      <c r="U6" s="42">
        <v>6</v>
      </c>
      <c r="V6" s="42">
        <v>6</v>
      </c>
      <c r="W6" s="41">
        <f t="shared" si="5"/>
        <v>6</v>
      </c>
      <c r="X6" s="43">
        <v>6</v>
      </c>
      <c r="Y6" s="43">
        <v>6.5</v>
      </c>
      <c r="Z6" s="43">
        <v>7</v>
      </c>
      <c r="AA6" s="43">
        <v>7</v>
      </c>
      <c r="AB6" s="44">
        <f t="shared" si="6"/>
        <v>6.625</v>
      </c>
      <c r="AC6" s="43">
        <v>8</v>
      </c>
      <c r="AD6" s="43">
        <v>7</v>
      </c>
      <c r="AE6" s="41">
        <f t="shared" si="7"/>
        <v>4.5</v>
      </c>
      <c r="AF6" s="42">
        <v>6.5</v>
      </c>
      <c r="AG6" s="42">
        <v>6.5</v>
      </c>
      <c r="AH6" s="42">
        <f t="shared" si="8"/>
        <v>6.5</v>
      </c>
      <c r="AI6" s="108">
        <f t="shared" si="9"/>
        <v>37.875</v>
      </c>
      <c r="AJ6">
        <v>2</v>
      </c>
    </row>
    <row r="7" spans="1:36" ht="20.399999999999999" thickBot="1" x14ac:dyDescent="0.45">
      <c r="A7" s="28">
        <v>6</v>
      </c>
      <c r="B7" s="29">
        <v>52</v>
      </c>
      <c r="C7" s="30">
        <v>42314</v>
      </c>
      <c r="D7" s="30" t="s">
        <v>39</v>
      </c>
      <c r="E7" s="31" t="s">
        <v>31</v>
      </c>
      <c r="F7" s="32" t="s">
        <v>40</v>
      </c>
      <c r="G7" s="36" t="s">
        <v>4</v>
      </c>
      <c r="H7" s="53">
        <v>7.5</v>
      </c>
      <c r="I7" s="53">
        <v>7.8</v>
      </c>
      <c r="J7" s="46">
        <f t="shared" si="0"/>
        <v>1.5300000000000002</v>
      </c>
      <c r="K7" s="53">
        <v>7</v>
      </c>
      <c r="L7" s="53">
        <v>7</v>
      </c>
      <c r="M7" s="46">
        <f t="shared" si="1"/>
        <v>3.5</v>
      </c>
      <c r="N7" s="53">
        <v>5</v>
      </c>
      <c r="O7" s="53">
        <v>5</v>
      </c>
      <c r="P7" s="46">
        <f t="shared" si="2"/>
        <v>1.5</v>
      </c>
      <c r="Q7" s="47">
        <f t="shared" si="3"/>
        <v>6.53</v>
      </c>
      <c r="R7" s="54">
        <v>10</v>
      </c>
      <c r="S7" s="54">
        <v>10</v>
      </c>
      <c r="T7" s="49">
        <f t="shared" si="4"/>
        <v>6</v>
      </c>
      <c r="U7" s="55">
        <v>7.75</v>
      </c>
      <c r="V7" s="55">
        <v>7.5</v>
      </c>
      <c r="W7" s="49">
        <f t="shared" si="5"/>
        <v>7.625</v>
      </c>
      <c r="X7" s="55">
        <v>4</v>
      </c>
      <c r="Y7" s="55">
        <v>4</v>
      </c>
      <c r="Z7" s="55">
        <v>4</v>
      </c>
      <c r="AA7" s="55">
        <v>4</v>
      </c>
      <c r="AB7" s="51">
        <f t="shared" si="6"/>
        <v>4</v>
      </c>
      <c r="AC7" s="55">
        <v>6.5</v>
      </c>
      <c r="AD7" s="55">
        <v>5</v>
      </c>
      <c r="AE7" s="49">
        <f t="shared" si="7"/>
        <v>3.45</v>
      </c>
      <c r="AF7" s="55">
        <v>8</v>
      </c>
      <c r="AG7" s="55">
        <v>8</v>
      </c>
      <c r="AH7" s="50">
        <f t="shared" si="8"/>
        <v>8</v>
      </c>
      <c r="AI7" s="108">
        <f t="shared" si="9"/>
        <v>35.605000000000004</v>
      </c>
      <c r="AJ7">
        <v>3</v>
      </c>
    </row>
    <row r="8" spans="1:36" ht="20.399999999999999" thickBot="1" x14ac:dyDescent="0.45">
      <c r="A8" s="33">
        <v>45</v>
      </c>
      <c r="B8" s="29">
        <v>45</v>
      </c>
      <c r="C8" s="30">
        <v>42396</v>
      </c>
      <c r="D8" s="30" t="s">
        <v>62</v>
      </c>
      <c r="E8" s="31" t="s">
        <v>31</v>
      </c>
      <c r="F8" s="32" t="s">
        <v>63</v>
      </c>
      <c r="G8" s="36" t="s">
        <v>3</v>
      </c>
      <c r="H8" s="46">
        <v>7</v>
      </c>
      <c r="I8" s="46">
        <v>7</v>
      </c>
      <c r="J8" s="46">
        <f t="shared" si="0"/>
        <v>1.4000000000000001</v>
      </c>
      <c r="K8" s="46">
        <v>6.5</v>
      </c>
      <c r="L8" s="46">
        <v>6</v>
      </c>
      <c r="M8" s="46">
        <f t="shared" si="1"/>
        <v>3.125</v>
      </c>
      <c r="N8" s="46">
        <v>6</v>
      </c>
      <c r="O8" s="46">
        <v>6.5</v>
      </c>
      <c r="P8" s="46">
        <f t="shared" si="2"/>
        <v>1.875</v>
      </c>
      <c r="Q8" s="47">
        <f t="shared" si="3"/>
        <v>6.4</v>
      </c>
      <c r="R8" s="48">
        <v>10</v>
      </c>
      <c r="S8" s="48">
        <v>10</v>
      </c>
      <c r="T8" s="49">
        <f t="shared" si="4"/>
        <v>6</v>
      </c>
      <c r="U8" s="50">
        <v>7.25</v>
      </c>
      <c r="V8" s="50">
        <v>7</v>
      </c>
      <c r="W8" s="49">
        <f t="shared" si="5"/>
        <v>7.125</v>
      </c>
      <c r="X8" s="52">
        <v>5</v>
      </c>
      <c r="Y8" s="52">
        <v>5</v>
      </c>
      <c r="Z8" s="52">
        <v>4.5</v>
      </c>
      <c r="AA8" s="52">
        <v>4.5</v>
      </c>
      <c r="AB8" s="51">
        <f t="shared" si="6"/>
        <v>4.75</v>
      </c>
      <c r="AC8" s="52">
        <v>5</v>
      </c>
      <c r="AD8" s="52">
        <v>5</v>
      </c>
      <c r="AE8" s="49">
        <f t="shared" si="7"/>
        <v>3</v>
      </c>
      <c r="AF8" s="50">
        <v>7.5</v>
      </c>
      <c r="AG8" s="50">
        <v>7</v>
      </c>
      <c r="AH8" s="50">
        <f t="shared" si="8"/>
        <v>7.25</v>
      </c>
      <c r="AI8" s="108">
        <f t="shared" si="9"/>
        <v>34.524999999999999</v>
      </c>
      <c r="AJ8">
        <v>4</v>
      </c>
    </row>
    <row r="9" spans="1:36" ht="20.399999999999999" thickBot="1" x14ac:dyDescent="0.45">
      <c r="A9" s="33">
        <v>24</v>
      </c>
      <c r="B9" s="29">
        <v>1273</v>
      </c>
      <c r="C9" s="30" t="s">
        <v>54</v>
      </c>
      <c r="D9" s="30" t="s">
        <v>55</v>
      </c>
      <c r="E9" s="31" t="s">
        <v>31</v>
      </c>
      <c r="F9" s="32" t="s">
        <v>44</v>
      </c>
      <c r="G9" s="36" t="s">
        <v>56</v>
      </c>
      <c r="H9" s="46">
        <v>6</v>
      </c>
      <c r="I9" s="46">
        <v>6</v>
      </c>
      <c r="J9" s="46">
        <f t="shared" si="0"/>
        <v>1.2000000000000002</v>
      </c>
      <c r="K9" s="46">
        <v>6.5</v>
      </c>
      <c r="L9" s="46">
        <v>7</v>
      </c>
      <c r="M9" s="46">
        <f t="shared" si="1"/>
        <v>3.375</v>
      </c>
      <c r="N9" s="46">
        <v>4</v>
      </c>
      <c r="O9" s="46">
        <v>4</v>
      </c>
      <c r="P9" s="46">
        <f t="shared" si="2"/>
        <v>1.2</v>
      </c>
      <c r="Q9" s="47">
        <f t="shared" si="3"/>
        <v>5.7750000000000004</v>
      </c>
      <c r="R9" s="48">
        <v>7</v>
      </c>
      <c r="S9" s="48">
        <v>7</v>
      </c>
      <c r="T9" s="49">
        <f t="shared" si="4"/>
        <v>4.2</v>
      </c>
      <c r="U9" s="50">
        <v>7.5</v>
      </c>
      <c r="V9" s="50">
        <v>8</v>
      </c>
      <c r="W9" s="49">
        <f t="shared" si="5"/>
        <v>7.75</v>
      </c>
      <c r="X9" s="52">
        <v>6.5</v>
      </c>
      <c r="Y9" s="52">
        <v>6.5</v>
      </c>
      <c r="Z9" s="52">
        <v>6</v>
      </c>
      <c r="AA9" s="52">
        <v>6</v>
      </c>
      <c r="AB9" s="51">
        <f t="shared" si="6"/>
        <v>6.25</v>
      </c>
      <c r="AC9" s="52">
        <v>7.5</v>
      </c>
      <c r="AD9" s="52">
        <v>8</v>
      </c>
      <c r="AE9" s="49">
        <f t="shared" si="7"/>
        <v>4.6500000000000004</v>
      </c>
      <c r="AF9" s="50">
        <v>5.5</v>
      </c>
      <c r="AG9" s="50">
        <v>6</v>
      </c>
      <c r="AH9" s="50">
        <f t="shared" si="8"/>
        <v>5.75</v>
      </c>
      <c r="AI9" s="108">
        <f t="shared" si="9"/>
        <v>34.375</v>
      </c>
      <c r="AJ9" s="111" t="s">
        <v>75</v>
      </c>
    </row>
    <row r="10" spans="1:36" ht="20.399999999999999" thickBot="1" x14ac:dyDescent="0.45">
      <c r="A10" s="58">
        <v>47</v>
      </c>
      <c r="B10" s="59">
        <v>1659</v>
      </c>
      <c r="C10" s="60" t="s">
        <v>73</v>
      </c>
      <c r="D10" s="60" t="s">
        <v>70</v>
      </c>
      <c r="E10" s="61" t="s">
        <v>31</v>
      </c>
      <c r="F10" s="62" t="s">
        <v>71</v>
      </c>
      <c r="G10" s="63" t="s">
        <v>7</v>
      </c>
      <c r="H10" s="64">
        <v>7.5</v>
      </c>
      <c r="I10" s="64">
        <v>7</v>
      </c>
      <c r="J10" s="64">
        <f t="shared" si="0"/>
        <v>1.4500000000000002</v>
      </c>
      <c r="K10" s="64">
        <v>7.5</v>
      </c>
      <c r="L10" s="64">
        <v>7.5</v>
      </c>
      <c r="M10" s="64">
        <f t="shared" si="1"/>
        <v>3.75</v>
      </c>
      <c r="N10" s="64">
        <v>5</v>
      </c>
      <c r="O10" s="64">
        <v>5.5</v>
      </c>
      <c r="P10" s="64">
        <f t="shared" si="2"/>
        <v>1.575</v>
      </c>
      <c r="Q10" s="65">
        <f t="shared" si="3"/>
        <v>6.7750000000000004</v>
      </c>
      <c r="R10" s="66">
        <v>10</v>
      </c>
      <c r="S10" s="66">
        <v>10</v>
      </c>
      <c r="T10" s="67">
        <f t="shared" si="4"/>
        <v>6</v>
      </c>
      <c r="U10" s="68">
        <v>5.5</v>
      </c>
      <c r="V10" s="68">
        <v>5.5</v>
      </c>
      <c r="W10" s="67">
        <f t="shared" si="5"/>
        <v>5.5</v>
      </c>
      <c r="X10" s="69">
        <v>6</v>
      </c>
      <c r="Y10" s="69">
        <v>5.5</v>
      </c>
      <c r="Z10" s="69">
        <v>5</v>
      </c>
      <c r="AA10" s="69">
        <v>5</v>
      </c>
      <c r="AB10" s="70">
        <f t="shared" si="6"/>
        <v>5.375</v>
      </c>
      <c r="AC10" s="69">
        <v>8.5</v>
      </c>
      <c r="AD10" s="69">
        <v>7</v>
      </c>
      <c r="AE10" s="67">
        <f t="shared" si="7"/>
        <v>4.6500000000000004</v>
      </c>
      <c r="AF10" s="68">
        <v>5.5</v>
      </c>
      <c r="AG10" s="68">
        <v>5.5</v>
      </c>
      <c r="AH10" s="68">
        <f t="shared" si="8"/>
        <v>5.5</v>
      </c>
      <c r="AI10" s="108">
        <f t="shared" si="9"/>
        <v>33.799999999999997</v>
      </c>
      <c r="AJ10">
        <v>5</v>
      </c>
    </row>
    <row r="11" spans="1:36" ht="20.399999999999999" thickBot="1" x14ac:dyDescent="0.45">
      <c r="A11" s="33">
        <v>5</v>
      </c>
      <c r="B11" s="29">
        <v>78</v>
      </c>
      <c r="C11" s="30">
        <v>42423</v>
      </c>
      <c r="D11" s="30" t="s">
        <v>37</v>
      </c>
      <c r="E11" s="31" t="s">
        <v>31</v>
      </c>
      <c r="F11" s="32" t="s">
        <v>38</v>
      </c>
      <c r="G11" s="36" t="s">
        <v>8</v>
      </c>
      <c r="H11" s="46">
        <v>8</v>
      </c>
      <c r="I11" s="46">
        <v>8</v>
      </c>
      <c r="J11" s="46">
        <f t="shared" si="0"/>
        <v>1.6</v>
      </c>
      <c r="K11" s="46">
        <v>8</v>
      </c>
      <c r="L11" s="46">
        <v>8</v>
      </c>
      <c r="M11" s="46">
        <f t="shared" si="1"/>
        <v>4</v>
      </c>
      <c r="N11" s="46">
        <v>4</v>
      </c>
      <c r="O11" s="46">
        <v>4</v>
      </c>
      <c r="P11" s="46">
        <f t="shared" si="2"/>
        <v>1.2</v>
      </c>
      <c r="Q11" s="47">
        <f t="shared" si="3"/>
        <v>6.8</v>
      </c>
      <c r="R11" s="48">
        <v>9</v>
      </c>
      <c r="S11" s="48">
        <v>8.5</v>
      </c>
      <c r="T11" s="49">
        <f t="shared" si="4"/>
        <v>5.25</v>
      </c>
      <c r="U11" s="45">
        <v>6.5</v>
      </c>
      <c r="V11" s="50">
        <v>7</v>
      </c>
      <c r="W11" s="49">
        <f t="shared" si="5"/>
        <v>6.75</v>
      </c>
      <c r="X11" s="52">
        <v>5</v>
      </c>
      <c r="Y11" s="52">
        <v>5.5</v>
      </c>
      <c r="Z11" s="52">
        <v>5.5</v>
      </c>
      <c r="AA11" s="52">
        <v>5.5</v>
      </c>
      <c r="AB11" s="51">
        <f t="shared" si="6"/>
        <v>5.375</v>
      </c>
      <c r="AC11" s="52">
        <v>8</v>
      </c>
      <c r="AD11" s="52">
        <v>7.5</v>
      </c>
      <c r="AE11" s="49">
        <f t="shared" si="7"/>
        <v>4.6500000000000004</v>
      </c>
      <c r="AF11" s="50">
        <v>4</v>
      </c>
      <c r="AG11" s="50">
        <v>4</v>
      </c>
      <c r="AH11" s="50">
        <f t="shared" si="8"/>
        <v>4</v>
      </c>
      <c r="AI11" s="108">
        <f t="shared" si="9"/>
        <v>32.825000000000003</v>
      </c>
      <c r="AJ11">
        <v>6</v>
      </c>
    </row>
    <row r="12" spans="1:36" ht="20.399999999999999" thickBot="1" x14ac:dyDescent="0.45">
      <c r="A12" s="33">
        <v>1</v>
      </c>
      <c r="B12" s="29">
        <v>11</v>
      </c>
      <c r="C12" s="30"/>
      <c r="D12" s="30" t="s">
        <v>30</v>
      </c>
      <c r="E12" s="31" t="s">
        <v>31</v>
      </c>
      <c r="F12" s="32" t="s">
        <v>32</v>
      </c>
      <c r="G12" s="36" t="s">
        <v>0</v>
      </c>
      <c r="H12" s="46">
        <v>3</v>
      </c>
      <c r="I12" s="46">
        <v>3</v>
      </c>
      <c r="J12" s="46">
        <f t="shared" si="0"/>
        <v>0.60000000000000009</v>
      </c>
      <c r="K12" s="46">
        <v>4</v>
      </c>
      <c r="L12" s="46">
        <v>4</v>
      </c>
      <c r="M12" s="46">
        <f t="shared" si="1"/>
        <v>2</v>
      </c>
      <c r="N12" s="46">
        <v>5</v>
      </c>
      <c r="O12" s="46">
        <v>5</v>
      </c>
      <c r="P12" s="46">
        <f t="shared" si="2"/>
        <v>1.5</v>
      </c>
      <c r="Q12" s="47">
        <f t="shared" si="3"/>
        <v>4.0999999999999996</v>
      </c>
      <c r="R12" s="48">
        <v>9</v>
      </c>
      <c r="S12" s="48">
        <v>9</v>
      </c>
      <c r="T12" s="49">
        <f t="shared" si="4"/>
        <v>5.4</v>
      </c>
      <c r="U12" s="50">
        <v>5</v>
      </c>
      <c r="V12" s="50">
        <v>5.5</v>
      </c>
      <c r="W12" s="49">
        <f t="shared" si="5"/>
        <v>5.25</v>
      </c>
      <c r="X12" s="52">
        <v>7</v>
      </c>
      <c r="Y12" s="52">
        <v>7</v>
      </c>
      <c r="Z12" s="52">
        <v>8</v>
      </c>
      <c r="AA12" s="52">
        <v>8</v>
      </c>
      <c r="AB12" s="51">
        <f t="shared" si="6"/>
        <v>7.5</v>
      </c>
      <c r="AC12" s="52">
        <v>7</v>
      </c>
      <c r="AD12" s="52">
        <v>7</v>
      </c>
      <c r="AE12" s="49">
        <f t="shared" si="7"/>
        <v>4.2</v>
      </c>
      <c r="AF12" s="50">
        <v>6</v>
      </c>
      <c r="AG12" s="50">
        <v>6</v>
      </c>
      <c r="AH12" s="50">
        <f t="shared" si="8"/>
        <v>6</v>
      </c>
      <c r="AI12" s="108">
        <f t="shared" si="9"/>
        <v>32.450000000000003</v>
      </c>
      <c r="AJ12">
        <v>7</v>
      </c>
    </row>
    <row r="13" spans="1:36" ht="20.399999999999999" thickBot="1" x14ac:dyDescent="0.45">
      <c r="A13" s="33">
        <v>11</v>
      </c>
      <c r="B13" s="34">
        <v>1369</v>
      </c>
      <c r="C13" s="35">
        <v>42756</v>
      </c>
      <c r="D13" s="35" t="s">
        <v>41</v>
      </c>
      <c r="E13" s="31" t="s">
        <v>34</v>
      </c>
      <c r="F13" s="81" t="s">
        <v>40</v>
      </c>
      <c r="G13" s="37" t="s">
        <v>42</v>
      </c>
      <c r="H13" s="53">
        <v>5.5</v>
      </c>
      <c r="I13" s="53">
        <v>5.5</v>
      </c>
      <c r="J13" s="46">
        <f t="shared" si="0"/>
        <v>1.1000000000000001</v>
      </c>
      <c r="K13" s="53">
        <v>6</v>
      </c>
      <c r="L13" s="53">
        <v>6</v>
      </c>
      <c r="M13" s="46">
        <f t="shared" si="1"/>
        <v>3</v>
      </c>
      <c r="N13" s="53">
        <v>5.5</v>
      </c>
      <c r="O13" s="53">
        <v>5.5</v>
      </c>
      <c r="P13" s="46">
        <f t="shared" si="2"/>
        <v>1.65</v>
      </c>
      <c r="Q13" s="47">
        <f t="shared" si="3"/>
        <v>5.75</v>
      </c>
      <c r="R13" s="54">
        <v>10</v>
      </c>
      <c r="S13" s="54">
        <v>10</v>
      </c>
      <c r="T13" s="49">
        <f t="shared" si="4"/>
        <v>6</v>
      </c>
      <c r="U13" s="55">
        <v>7</v>
      </c>
      <c r="V13" s="55">
        <v>7.5</v>
      </c>
      <c r="W13" s="49">
        <f t="shared" si="5"/>
        <v>7.25</v>
      </c>
      <c r="X13" s="55">
        <v>5</v>
      </c>
      <c r="Y13" s="55">
        <v>5</v>
      </c>
      <c r="Z13" s="55">
        <v>5</v>
      </c>
      <c r="AA13" s="55">
        <v>5.5</v>
      </c>
      <c r="AB13" s="51">
        <f t="shared" si="6"/>
        <v>5.125</v>
      </c>
      <c r="AC13" s="55">
        <v>5</v>
      </c>
      <c r="AD13" s="55">
        <v>5</v>
      </c>
      <c r="AE13" s="49">
        <f t="shared" si="7"/>
        <v>3</v>
      </c>
      <c r="AF13" s="55">
        <v>5.5</v>
      </c>
      <c r="AG13" s="55">
        <v>5</v>
      </c>
      <c r="AH13" s="50">
        <f t="shared" si="8"/>
        <v>5.25</v>
      </c>
      <c r="AI13" s="108">
        <f t="shared" si="9"/>
        <v>32.375</v>
      </c>
      <c r="AJ13" s="109" t="s">
        <v>74</v>
      </c>
    </row>
    <row r="14" spans="1:36" ht="20.399999999999999" thickBot="1" x14ac:dyDescent="0.45">
      <c r="A14" s="33">
        <v>23</v>
      </c>
      <c r="B14" s="29">
        <v>48</v>
      </c>
      <c r="C14" s="30">
        <v>42350</v>
      </c>
      <c r="D14" s="30" t="s">
        <v>53</v>
      </c>
      <c r="E14" s="31" t="s">
        <v>31</v>
      </c>
      <c r="F14" s="32" t="s">
        <v>9</v>
      </c>
      <c r="G14" s="36" t="s">
        <v>1</v>
      </c>
      <c r="H14" s="46">
        <v>5</v>
      </c>
      <c r="I14" s="46">
        <v>5</v>
      </c>
      <c r="J14" s="46">
        <f t="shared" si="0"/>
        <v>1</v>
      </c>
      <c r="K14" s="46">
        <v>5.5</v>
      </c>
      <c r="L14" s="46">
        <v>5.5</v>
      </c>
      <c r="M14" s="46">
        <f t="shared" si="1"/>
        <v>2.75</v>
      </c>
      <c r="N14" s="46">
        <v>6</v>
      </c>
      <c r="O14" s="46">
        <v>6</v>
      </c>
      <c r="P14" s="46">
        <f t="shared" si="2"/>
        <v>1.7999999999999998</v>
      </c>
      <c r="Q14" s="47">
        <f t="shared" si="3"/>
        <v>5.55</v>
      </c>
      <c r="R14" s="48">
        <v>10</v>
      </c>
      <c r="S14" s="48">
        <v>10</v>
      </c>
      <c r="T14" s="49">
        <f t="shared" si="4"/>
        <v>6</v>
      </c>
      <c r="U14" s="50">
        <v>6</v>
      </c>
      <c r="V14" s="50">
        <v>6</v>
      </c>
      <c r="W14" s="49">
        <f t="shared" si="5"/>
        <v>6</v>
      </c>
      <c r="X14" s="52">
        <v>5</v>
      </c>
      <c r="Y14" s="52">
        <v>5</v>
      </c>
      <c r="Z14" s="52">
        <v>5.5</v>
      </c>
      <c r="AA14" s="52">
        <v>6</v>
      </c>
      <c r="AB14" s="51">
        <f t="shared" si="6"/>
        <v>5.375</v>
      </c>
      <c r="AC14" s="52">
        <v>8</v>
      </c>
      <c r="AD14" s="52">
        <v>8</v>
      </c>
      <c r="AE14" s="49">
        <f t="shared" si="7"/>
        <v>4.8</v>
      </c>
      <c r="AF14" s="50">
        <v>4.5</v>
      </c>
      <c r="AG14" s="50">
        <v>4</v>
      </c>
      <c r="AH14" s="50">
        <f t="shared" si="8"/>
        <v>4.25</v>
      </c>
      <c r="AI14" s="108">
        <f t="shared" si="9"/>
        <v>31.975000000000001</v>
      </c>
      <c r="AJ14">
        <v>8</v>
      </c>
    </row>
    <row r="15" spans="1:36" ht="20.399999999999999" thickBot="1" x14ac:dyDescent="0.45">
      <c r="A15" s="71">
        <v>50</v>
      </c>
      <c r="B15" s="72"/>
      <c r="C15" s="73"/>
      <c r="D15" s="73" t="s">
        <v>2</v>
      </c>
      <c r="E15" s="74" t="s">
        <v>31</v>
      </c>
      <c r="F15" s="75" t="s">
        <v>49</v>
      </c>
      <c r="G15" s="76" t="s">
        <v>72</v>
      </c>
      <c r="H15" s="83">
        <v>6.5</v>
      </c>
      <c r="I15" s="83">
        <v>6.5</v>
      </c>
      <c r="J15" s="83">
        <f t="shared" si="0"/>
        <v>1.3</v>
      </c>
      <c r="K15" s="83">
        <v>6.5</v>
      </c>
      <c r="L15" s="83">
        <v>6.5</v>
      </c>
      <c r="M15" s="83">
        <f t="shared" si="1"/>
        <v>3.25</v>
      </c>
      <c r="N15" s="83">
        <v>6</v>
      </c>
      <c r="O15" s="83">
        <v>6</v>
      </c>
      <c r="P15" s="83">
        <f t="shared" si="2"/>
        <v>1.7999999999999998</v>
      </c>
      <c r="Q15" s="83">
        <f t="shared" si="3"/>
        <v>6.35</v>
      </c>
      <c r="R15" s="90">
        <v>10</v>
      </c>
      <c r="S15" s="90">
        <v>10</v>
      </c>
      <c r="T15" s="94">
        <f t="shared" si="4"/>
        <v>6</v>
      </c>
      <c r="U15" s="94">
        <v>5.5</v>
      </c>
      <c r="V15" s="94">
        <v>5.5</v>
      </c>
      <c r="W15" s="94">
        <f t="shared" si="5"/>
        <v>5.5</v>
      </c>
      <c r="X15" s="94">
        <v>3.5</v>
      </c>
      <c r="Y15" s="94">
        <v>4</v>
      </c>
      <c r="Z15" s="94">
        <v>4.5</v>
      </c>
      <c r="AA15" s="94">
        <v>4</v>
      </c>
      <c r="AB15" s="104">
        <f t="shared" si="6"/>
        <v>4</v>
      </c>
      <c r="AC15" s="94">
        <v>7</v>
      </c>
      <c r="AD15" s="94">
        <v>6.5</v>
      </c>
      <c r="AE15" s="94">
        <f t="shared" si="7"/>
        <v>4.05</v>
      </c>
      <c r="AF15" s="94">
        <v>5.5</v>
      </c>
      <c r="AG15" s="94">
        <v>5.5</v>
      </c>
      <c r="AH15" s="94">
        <f t="shared" si="8"/>
        <v>5.5</v>
      </c>
      <c r="AI15" s="108">
        <f t="shared" si="9"/>
        <v>31.400000000000002</v>
      </c>
      <c r="AJ15">
        <v>9</v>
      </c>
    </row>
    <row r="16" spans="1:36" ht="20.399999999999999" thickBot="1" x14ac:dyDescent="0.45">
      <c r="A16" s="33">
        <v>13</v>
      </c>
      <c r="B16" s="29">
        <v>40</v>
      </c>
      <c r="C16" s="30">
        <v>42254</v>
      </c>
      <c r="D16" s="30" t="s">
        <v>46</v>
      </c>
      <c r="E16" s="31" t="s">
        <v>31</v>
      </c>
      <c r="F16" s="32" t="s">
        <v>47</v>
      </c>
      <c r="G16" s="36" t="s">
        <v>6</v>
      </c>
      <c r="H16" s="46">
        <v>6</v>
      </c>
      <c r="I16" s="46">
        <v>6.5</v>
      </c>
      <c r="J16" s="46">
        <f t="shared" si="0"/>
        <v>1.25</v>
      </c>
      <c r="K16" s="46">
        <v>2</v>
      </c>
      <c r="L16" s="46">
        <v>2.5</v>
      </c>
      <c r="M16" s="46">
        <f t="shared" si="1"/>
        <v>1.125</v>
      </c>
      <c r="N16" s="46">
        <v>3.5</v>
      </c>
      <c r="O16" s="46">
        <v>4</v>
      </c>
      <c r="P16" s="46">
        <f t="shared" si="2"/>
        <v>1.125</v>
      </c>
      <c r="Q16" s="47">
        <f t="shared" si="3"/>
        <v>3.5</v>
      </c>
      <c r="R16" s="48">
        <v>5</v>
      </c>
      <c r="S16" s="48">
        <v>5.5</v>
      </c>
      <c r="T16" s="49">
        <f t="shared" si="4"/>
        <v>3.15</v>
      </c>
      <c r="U16" s="50">
        <v>7</v>
      </c>
      <c r="V16" s="50">
        <v>8</v>
      </c>
      <c r="W16" s="49">
        <f t="shared" si="5"/>
        <v>7.5</v>
      </c>
      <c r="X16" s="52">
        <v>5.5</v>
      </c>
      <c r="Y16" s="52">
        <v>6</v>
      </c>
      <c r="Z16" s="52">
        <v>6</v>
      </c>
      <c r="AA16" s="52">
        <v>6</v>
      </c>
      <c r="AB16" s="51">
        <f t="shared" si="6"/>
        <v>5.875</v>
      </c>
      <c r="AC16" s="52">
        <v>7</v>
      </c>
      <c r="AD16" s="52">
        <v>7</v>
      </c>
      <c r="AE16" s="49">
        <f t="shared" si="7"/>
        <v>4.2</v>
      </c>
      <c r="AF16" s="50">
        <v>6.75</v>
      </c>
      <c r="AG16" s="50">
        <v>7</v>
      </c>
      <c r="AH16" s="50">
        <f t="shared" si="8"/>
        <v>6.875</v>
      </c>
      <c r="AI16" s="108">
        <f t="shared" si="9"/>
        <v>31.099999999999998</v>
      </c>
      <c r="AJ16">
        <v>10</v>
      </c>
    </row>
    <row r="17" spans="1:363" ht="20.399999999999999" thickBot="1" x14ac:dyDescent="0.45">
      <c r="A17" s="33">
        <v>20</v>
      </c>
      <c r="B17" s="29">
        <v>1277</v>
      </c>
      <c r="C17" s="30">
        <v>42015</v>
      </c>
      <c r="D17" s="30" t="s">
        <v>69</v>
      </c>
      <c r="E17" s="31" t="s">
        <v>31</v>
      </c>
      <c r="F17" s="32" t="s">
        <v>44</v>
      </c>
      <c r="G17" s="36" t="s">
        <v>52</v>
      </c>
      <c r="H17" s="46">
        <v>7</v>
      </c>
      <c r="I17" s="46">
        <v>7</v>
      </c>
      <c r="J17" s="46">
        <f t="shared" si="0"/>
        <v>1.4000000000000001</v>
      </c>
      <c r="K17" s="46">
        <v>6</v>
      </c>
      <c r="L17" s="46">
        <v>6</v>
      </c>
      <c r="M17" s="46">
        <f t="shared" si="1"/>
        <v>3</v>
      </c>
      <c r="N17" s="46">
        <v>5.5</v>
      </c>
      <c r="O17" s="46">
        <v>5.5</v>
      </c>
      <c r="P17" s="46">
        <f t="shared" si="2"/>
        <v>1.65</v>
      </c>
      <c r="Q17" s="47">
        <f t="shared" si="3"/>
        <v>6.0500000000000007</v>
      </c>
      <c r="R17" s="48">
        <v>7.5</v>
      </c>
      <c r="S17" s="48">
        <v>8</v>
      </c>
      <c r="T17" s="49">
        <f t="shared" si="4"/>
        <v>4.6500000000000004</v>
      </c>
      <c r="U17" s="50">
        <v>6</v>
      </c>
      <c r="V17" s="50">
        <v>6</v>
      </c>
      <c r="W17" s="49">
        <f t="shared" si="5"/>
        <v>6</v>
      </c>
      <c r="X17" s="52">
        <v>5</v>
      </c>
      <c r="Y17" s="52">
        <v>5.5</v>
      </c>
      <c r="Z17" s="52">
        <v>4.5</v>
      </c>
      <c r="AA17" s="52">
        <v>4.5</v>
      </c>
      <c r="AB17" s="51">
        <f t="shared" si="6"/>
        <v>4.875</v>
      </c>
      <c r="AC17" s="52">
        <v>5</v>
      </c>
      <c r="AD17" s="52">
        <v>6</v>
      </c>
      <c r="AE17" s="49">
        <f t="shared" si="7"/>
        <v>3.3</v>
      </c>
      <c r="AF17" s="50">
        <v>6</v>
      </c>
      <c r="AG17" s="50">
        <v>6</v>
      </c>
      <c r="AH17" s="50">
        <f t="shared" si="8"/>
        <v>6</v>
      </c>
      <c r="AI17" s="108">
        <f t="shared" si="9"/>
        <v>30.875000000000004</v>
      </c>
    </row>
    <row r="18" spans="1:363" ht="20.399999999999999" thickBot="1" x14ac:dyDescent="0.45">
      <c r="A18" s="33">
        <v>2</v>
      </c>
      <c r="B18" s="29">
        <v>574</v>
      </c>
      <c r="C18" s="30">
        <v>42339</v>
      </c>
      <c r="D18" s="30" t="s">
        <v>33</v>
      </c>
      <c r="E18" s="31" t="s">
        <v>34</v>
      </c>
      <c r="F18" s="32" t="s">
        <v>35</v>
      </c>
      <c r="G18" s="36" t="s">
        <v>36</v>
      </c>
      <c r="H18" s="45">
        <v>6</v>
      </c>
      <c r="I18" s="45">
        <v>6</v>
      </c>
      <c r="J18" s="46">
        <f t="shared" si="0"/>
        <v>1.2000000000000002</v>
      </c>
      <c r="K18" s="45">
        <v>6</v>
      </c>
      <c r="L18" s="45">
        <v>6</v>
      </c>
      <c r="M18" s="46">
        <f t="shared" si="1"/>
        <v>3</v>
      </c>
      <c r="N18" s="45">
        <v>5</v>
      </c>
      <c r="O18" s="45">
        <v>5.5</v>
      </c>
      <c r="P18" s="46">
        <f t="shared" si="2"/>
        <v>1.575</v>
      </c>
      <c r="Q18" s="47">
        <f t="shared" si="3"/>
        <v>5.7750000000000004</v>
      </c>
      <c r="R18" s="48">
        <v>10</v>
      </c>
      <c r="S18" s="48">
        <v>10</v>
      </c>
      <c r="T18" s="49">
        <f t="shared" si="4"/>
        <v>6</v>
      </c>
      <c r="U18" s="50">
        <v>3</v>
      </c>
      <c r="V18" s="50">
        <v>3</v>
      </c>
      <c r="W18" s="49">
        <f t="shared" si="5"/>
        <v>3</v>
      </c>
      <c r="X18" s="50">
        <v>4</v>
      </c>
      <c r="Y18" s="50">
        <v>3.5</v>
      </c>
      <c r="Z18" s="45">
        <v>5</v>
      </c>
      <c r="AA18" s="50">
        <v>6</v>
      </c>
      <c r="AB18" s="51">
        <f t="shared" si="6"/>
        <v>4.625</v>
      </c>
      <c r="AC18" s="52">
        <v>8</v>
      </c>
      <c r="AD18" s="50">
        <v>8</v>
      </c>
      <c r="AE18" s="49">
        <f t="shared" si="7"/>
        <v>4.8</v>
      </c>
      <c r="AF18" s="50">
        <v>6</v>
      </c>
      <c r="AG18" s="50">
        <v>6</v>
      </c>
      <c r="AH18" s="50">
        <f t="shared" si="8"/>
        <v>6</v>
      </c>
      <c r="AI18" s="108">
        <f t="shared" si="9"/>
        <v>30.2</v>
      </c>
    </row>
    <row r="19" spans="1:363" ht="20.399999999999999" thickBot="1" x14ac:dyDescent="0.45">
      <c r="A19" s="33">
        <v>27</v>
      </c>
      <c r="B19" s="29">
        <v>79</v>
      </c>
      <c r="C19" s="30">
        <v>42321</v>
      </c>
      <c r="D19" s="30" t="s">
        <v>57</v>
      </c>
      <c r="E19" s="31" t="s">
        <v>31</v>
      </c>
      <c r="F19" s="32" t="s">
        <v>8</v>
      </c>
      <c r="G19" s="36" t="s">
        <v>58</v>
      </c>
      <c r="H19" s="46">
        <v>5.5</v>
      </c>
      <c r="I19" s="46">
        <v>6</v>
      </c>
      <c r="J19" s="46">
        <f t="shared" si="0"/>
        <v>1.1500000000000001</v>
      </c>
      <c r="K19" s="46">
        <v>6.5</v>
      </c>
      <c r="L19" s="46">
        <v>7</v>
      </c>
      <c r="M19" s="46">
        <f t="shared" si="1"/>
        <v>3.375</v>
      </c>
      <c r="N19" s="46">
        <v>4.5</v>
      </c>
      <c r="O19" s="46">
        <v>4.5</v>
      </c>
      <c r="P19" s="46">
        <f t="shared" si="2"/>
        <v>1.3499999999999999</v>
      </c>
      <c r="Q19" s="47">
        <f t="shared" si="3"/>
        <v>5.875</v>
      </c>
      <c r="R19" s="48">
        <v>9</v>
      </c>
      <c r="S19" s="48">
        <v>9</v>
      </c>
      <c r="T19" s="49">
        <f t="shared" si="4"/>
        <v>5.4</v>
      </c>
      <c r="U19" s="50">
        <v>6.5</v>
      </c>
      <c r="V19" s="50">
        <v>6.5</v>
      </c>
      <c r="W19" s="49">
        <f t="shared" si="5"/>
        <v>6.5</v>
      </c>
      <c r="X19" s="52">
        <v>4</v>
      </c>
      <c r="Y19" s="52">
        <v>4</v>
      </c>
      <c r="Z19" s="52">
        <v>4</v>
      </c>
      <c r="AA19" s="52">
        <v>4.5</v>
      </c>
      <c r="AB19" s="51">
        <f t="shared" si="6"/>
        <v>4.125</v>
      </c>
      <c r="AC19" s="52">
        <v>8.5</v>
      </c>
      <c r="AD19" s="52">
        <v>7.5</v>
      </c>
      <c r="AE19" s="49">
        <f t="shared" si="7"/>
        <v>4.8</v>
      </c>
      <c r="AF19" s="50">
        <v>3.5</v>
      </c>
      <c r="AG19" s="50">
        <v>3.5</v>
      </c>
      <c r="AH19" s="50">
        <f t="shared" si="8"/>
        <v>3.5</v>
      </c>
      <c r="AI19" s="108">
        <f t="shared" si="9"/>
        <v>30.2</v>
      </c>
    </row>
    <row r="20" spans="1:363" ht="20.399999999999999" thickBot="1" x14ac:dyDescent="0.45">
      <c r="A20" s="33">
        <v>41</v>
      </c>
      <c r="B20" s="29">
        <v>1297</v>
      </c>
      <c r="C20" s="30">
        <v>42346</v>
      </c>
      <c r="D20" s="30" t="s">
        <v>60</v>
      </c>
      <c r="E20" s="31" t="s">
        <v>31</v>
      </c>
      <c r="F20" s="32" t="s">
        <v>44</v>
      </c>
      <c r="G20" s="36" t="s">
        <v>61</v>
      </c>
      <c r="H20" s="46">
        <v>6</v>
      </c>
      <c r="I20" s="46">
        <v>6</v>
      </c>
      <c r="J20" s="46">
        <f t="shared" si="0"/>
        <v>1.2000000000000002</v>
      </c>
      <c r="K20" s="46">
        <v>4</v>
      </c>
      <c r="L20" s="46">
        <v>4</v>
      </c>
      <c r="M20" s="46">
        <f t="shared" si="1"/>
        <v>2</v>
      </c>
      <c r="N20" s="46">
        <v>5</v>
      </c>
      <c r="O20" s="46">
        <v>5.5</v>
      </c>
      <c r="P20" s="46">
        <f t="shared" si="2"/>
        <v>1.575</v>
      </c>
      <c r="Q20" s="47">
        <f t="shared" si="3"/>
        <v>4.7750000000000004</v>
      </c>
      <c r="R20" s="48">
        <v>9</v>
      </c>
      <c r="S20" s="48">
        <v>9</v>
      </c>
      <c r="T20" s="49">
        <f t="shared" si="4"/>
        <v>5.4</v>
      </c>
      <c r="U20" s="50">
        <v>5.5</v>
      </c>
      <c r="V20" s="50">
        <v>5.5</v>
      </c>
      <c r="W20" s="49">
        <f t="shared" si="5"/>
        <v>5.5</v>
      </c>
      <c r="X20" s="52">
        <v>4.5</v>
      </c>
      <c r="Y20" s="52">
        <v>4.5</v>
      </c>
      <c r="Z20" s="52">
        <v>4.5</v>
      </c>
      <c r="AA20" s="52">
        <v>5</v>
      </c>
      <c r="AB20" s="51">
        <f t="shared" si="6"/>
        <v>4.625</v>
      </c>
      <c r="AC20" s="52">
        <v>4.5</v>
      </c>
      <c r="AD20" s="52">
        <v>6</v>
      </c>
      <c r="AE20" s="49">
        <f t="shared" si="7"/>
        <v>3.15</v>
      </c>
      <c r="AF20" s="50">
        <v>6.5</v>
      </c>
      <c r="AG20" s="50">
        <v>6.5</v>
      </c>
      <c r="AH20" s="50">
        <f t="shared" si="8"/>
        <v>6.5</v>
      </c>
      <c r="AI20" s="108">
        <f t="shared" si="9"/>
        <v>29.95</v>
      </c>
    </row>
    <row r="21" spans="1:363" ht="20.399999999999999" thickBot="1" x14ac:dyDescent="0.45">
      <c r="A21" s="33">
        <v>17</v>
      </c>
      <c r="B21" s="29">
        <v>1828</v>
      </c>
      <c r="C21" s="30">
        <v>42268</v>
      </c>
      <c r="D21" s="30" t="s">
        <v>48</v>
      </c>
      <c r="E21" s="31" t="s">
        <v>31</v>
      </c>
      <c r="F21" s="32" t="s">
        <v>49</v>
      </c>
      <c r="G21" s="36" t="s">
        <v>50</v>
      </c>
      <c r="H21" s="53">
        <v>6</v>
      </c>
      <c r="I21" s="53">
        <v>6</v>
      </c>
      <c r="J21" s="46">
        <f t="shared" si="0"/>
        <v>1.2000000000000002</v>
      </c>
      <c r="K21" s="53">
        <v>6</v>
      </c>
      <c r="L21" s="53">
        <v>6</v>
      </c>
      <c r="M21" s="46">
        <f t="shared" si="1"/>
        <v>3</v>
      </c>
      <c r="N21" s="53">
        <v>6</v>
      </c>
      <c r="O21" s="53">
        <v>6.5</v>
      </c>
      <c r="P21" s="46">
        <f t="shared" si="2"/>
        <v>1.875</v>
      </c>
      <c r="Q21" s="47">
        <f t="shared" si="3"/>
        <v>6.0750000000000002</v>
      </c>
      <c r="R21" s="54">
        <v>10</v>
      </c>
      <c r="S21" s="54">
        <v>10</v>
      </c>
      <c r="T21" s="49">
        <f t="shared" si="4"/>
        <v>6</v>
      </c>
      <c r="U21" s="55">
        <v>5</v>
      </c>
      <c r="V21" s="55">
        <v>5</v>
      </c>
      <c r="W21" s="49">
        <f t="shared" si="5"/>
        <v>5</v>
      </c>
      <c r="X21" s="55">
        <v>4.5</v>
      </c>
      <c r="Y21" s="55">
        <v>4.5</v>
      </c>
      <c r="Z21" s="55">
        <v>5</v>
      </c>
      <c r="AA21" s="55">
        <v>5</v>
      </c>
      <c r="AB21" s="51">
        <f t="shared" si="6"/>
        <v>4.75</v>
      </c>
      <c r="AC21" s="55">
        <v>6.5</v>
      </c>
      <c r="AD21" s="55">
        <v>7</v>
      </c>
      <c r="AE21" s="49">
        <f t="shared" si="7"/>
        <v>4.05</v>
      </c>
      <c r="AF21" s="55">
        <v>2.5</v>
      </c>
      <c r="AG21" s="55">
        <v>2.5</v>
      </c>
      <c r="AH21" s="50">
        <f t="shared" si="8"/>
        <v>2.5</v>
      </c>
      <c r="AI21" s="108">
        <f t="shared" si="9"/>
        <v>28.375</v>
      </c>
    </row>
    <row r="22" spans="1:363" s="1" customFormat="1" ht="20.399999999999999" thickBot="1" x14ac:dyDescent="0.45">
      <c r="A22" s="33">
        <v>16</v>
      </c>
      <c r="B22" s="29">
        <v>86</v>
      </c>
      <c r="C22" s="30">
        <v>42347</v>
      </c>
      <c r="D22" s="30" t="s">
        <v>66</v>
      </c>
      <c r="E22" s="31">
        <v>0</v>
      </c>
      <c r="F22" s="82" t="s">
        <v>67</v>
      </c>
      <c r="G22" s="36" t="s">
        <v>7</v>
      </c>
      <c r="H22" s="46">
        <v>7</v>
      </c>
      <c r="I22" s="46">
        <v>7</v>
      </c>
      <c r="J22" s="46">
        <f t="shared" si="0"/>
        <v>1.4000000000000001</v>
      </c>
      <c r="K22" s="46">
        <v>7</v>
      </c>
      <c r="L22" s="46">
        <v>6</v>
      </c>
      <c r="M22" s="46">
        <f t="shared" si="1"/>
        <v>3.25</v>
      </c>
      <c r="N22" s="46">
        <v>4</v>
      </c>
      <c r="O22" s="46">
        <v>4</v>
      </c>
      <c r="P22" s="46">
        <f t="shared" si="2"/>
        <v>1.2</v>
      </c>
      <c r="Q22" s="47">
        <f t="shared" si="3"/>
        <v>5.8500000000000005</v>
      </c>
      <c r="R22" s="48">
        <v>8.5</v>
      </c>
      <c r="S22" s="48">
        <v>9</v>
      </c>
      <c r="T22" s="49">
        <f t="shared" si="4"/>
        <v>5.25</v>
      </c>
      <c r="U22" s="50">
        <v>4</v>
      </c>
      <c r="V22" s="50">
        <v>4</v>
      </c>
      <c r="W22" s="49">
        <f t="shared" si="5"/>
        <v>4</v>
      </c>
      <c r="X22" s="52">
        <v>5.5</v>
      </c>
      <c r="Y22" s="52">
        <v>5.5</v>
      </c>
      <c r="Z22" s="52">
        <v>5.5</v>
      </c>
      <c r="AA22" s="52">
        <v>5.5</v>
      </c>
      <c r="AB22" s="51">
        <f t="shared" si="6"/>
        <v>5.5</v>
      </c>
      <c r="AC22" s="52">
        <v>7</v>
      </c>
      <c r="AD22" s="52">
        <v>7</v>
      </c>
      <c r="AE22" s="49">
        <f t="shared" si="7"/>
        <v>4.2</v>
      </c>
      <c r="AF22" s="50">
        <v>3</v>
      </c>
      <c r="AG22" s="50">
        <v>3</v>
      </c>
      <c r="AH22" s="50">
        <f t="shared" si="8"/>
        <v>3</v>
      </c>
      <c r="AI22" s="108">
        <f t="shared" si="9"/>
        <v>27.8</v>
      </c>
    </row>
    <row r="23" spans="1:363" s="57" customFormat="1" ht="20.399999999999999" thickBot="1" x14ac:dyDescent="0.45">
      <c r="A23" s="33">
        <v>8</v>
      </c>
      <c r="B23" s="29">
        <v>1305</v>
      </c>
      <c r="C23" s="30">
        <v>42411</v>
      </c>
      <c r="D23" s="30" t="s">
        <v>43</v>
      </c>
      <c r="E23" s="31" t="s">
        <v>31</v>
      </c>
      <c r="F23" s="32" t="s">
        <v>44</v>
      </c>
      <c r="G23" s="36" t="s">
        <v>45</v>
      </c>
      <c r="H23" s="85">
        <v>5.5</v>
      </c>
      <c r="I23" s="85">
        <v>5</v>
      </c>
      <c r="J23" s="87">
        <f t="shared" si="0"/>
        <v>1.05</v>
      </c>
      <c r="K23" s="85">
        <v>4.5</v>
      </c>
      <c r="L23" s="85">
        <v>4.5</v>
      </c>
      <c r="M23" s="87">
        <f t="shared" si="1"/>
        <v>2.25</v>
      </c>
      <c r="N23" s="85">
        <v>3.5</v>
      </c>
      <c r="O23" s="85">
        <v>3.5</v>
      </c>
      <c r="P23" s="87">
        <f t="shared" si="2"/>
        <v>1.05</v>
      </c>
      <c r="Q23" s="89">
        <f t="shared" si="3"/>
        <v>4.3499999999999996</v>
      </c>
      <c r="R23" s="92">
        <v>7.5</v>
      </c>
      <c r="S23" s="92">
        <v>7</v>
      </c>
      <c r="T23" s="96">
        <f t="shared" si="4"/>
        <v>4.3499999999999996</v>
      </c>
      <c r="U23" s="98">
        <v>2.5</v>
      </c>
      <c r="V23" s="98">
        <v>3.5</v>
      </c>
      <c r="W23" s="96">
        <f t="shared" si="5"/>
        <v>3</v>
      </c>
      <c r="X23" s="98">
        <v>5</v>
      </c>
      <c r="Y23" s="98">
        <v>5</v>
      </c>
      <c r="Z23" s="98">
        <v>4.5</v>
      </c>
      <c r="AA23" s="98">
        <v>4</v>
      </c>
      <c r="AB23" s="106">
        <f t="shared" si="6"/>
        <v>4.625</v>
      </c>
      <c r="AC23" s="98">
        <v>9</v>
      </c>
      <c r="AD23" s="98">
        <v>8</v>
      </c>
      <c r="AE23" s="96">
        <f t="shared" si="7"/>
        <v>5.0999999999999996</v>
      </c>
      <c r="AF23" s="98">
        <v>3</v>
      </c>
      <c r="AG23" s="98">
        <v>3.5</v>
      </c>
      <c r="AH23" s="50">
        <f t="shared" si="8"/>
        <v>3.25</v>
      </c>
      <c r="AI23" s="108">
        <f t="shared" si="9"/>
        <v>24.674999999999997</v>
      </c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  <c r="IW23" s="110"/>
      <c r="IX23" s="110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0"/>
      <c r="JJ23" s="110"/>
      <c r="JK23" s="110"/>
      <c r="JL23" s="110"/>
      <c r="JM23" s="110"/>
      <c r="JN23" s="110"/>
      <c r="JO23" s="110"/>
      <c r="JP23" s="110"/>
      <c r="JQ23" s="110"/>
      <c r="JR23" s="110"/>
      <c r="JS23" s="110"/>
      <c r="JT23" s="110"/>
      <c r="JU23" s="110"/>
      <c r="JV23" s="110"/>
      <c r="JW23" s="110"/>
      <c r="JX23" s="110"/>
      <c r="JY23" s="110"/>
      <c r="JZ23" s="110"/>
      <c r="KA23" s="110"/>
      <c r="KB23" s="110"/>
      <c r="KC23" s="110"/>
      <c r="KD23" s="110"/>
      <c r="KE23" s="110"/>
      <c r="KF23" s="110"/>
      <c r="KG23" s="110"/>
      <c r="KH23" s="110"/>
      <c r="KI23" s="110"/>
      <c r="KJ23" s="110"/>
      <c r="KK23" s="110"/>
      <c r="KL23" s="110"/>
      <c r="KM23" s="110"/>
      <c r="KN23" s="110"/>
      <c r="KO23" s="110"/>
      <c r="KP23" s="110"/>
      <c r="KQ23" s="110"/>
      <c r="KR23" s="110"/>
      <c r="KS23" s="110"/>
      <c r="KT23" s="110"/>
      <c r="KU23" s="110"/>
      <c r="KV23" s="110"/>
      <c r="KW23" s="110"/>
      <c r="KX23" s="110"/>
      <c r="KY23" s="110"/>
      <c r="KZ23" s="110"/>
      <c r="LA23" s="110"/>
      <c r="LB23" s="110"/>
      <c r="LC23" s="110"/>
      <c r="LD23" s="110"/>
      <c r="LE23" s="110"/>
      <c r="LF23" s="110"/>
      <c r="LG23" s="110"/>
      <c r="LH23" s="110"/>
      <c r="LI23" s="110"/>
      <c r="LJ23" s="110"/>
      <c r="LK23" s="110"/>
      <c r="LL23" s="110"/>
      <c r="LM23" s="110"/>
      <c r="LN23" s="110"/>
      <c r="LO23" s="110"/>
      <c r="LP23" s="110"/>
      <c r="LQ23" s="110"/>
      <c r="LR23" s="110"/>
      <c r="LS23" s="110"/>
      <c r="LT23" s="110"/>
      <c r="LU23" s="110"/>
      <c r="LV23" s="110"/>
      <c r="LW23" s="110"/>
      <c r="LX23" s="110"/>
      <c r="LY23" s="110"/>
      <c r="LZ23" s="110"/>
      <c r="MA23" s="110"/>
      <c r="MB23" s="110"/>
      <c r="MC23" s="110"/>
      <c r="MD23" s="110"/>
      <c r="ME23" s="110"/>
      <c r="MF23" s="110"/>
      <c r="MG23" s="110"/>
      <c r="MH23" s="110"/>
      <c r="MI23" s="110"/>
      <c r="MJ23" s="110"/>
      <c r="MK23" s="110"/>
      <c r="ML23" s="110"/>
      <c r="MM23" s="110"/>
      <c r="MN23" s="110"/>
      <c r="MO23" s="110"/>
      <c r="MP23" s="110"/>
      <c r="MQ23" s="110"/>
      <c r="MR23" s="110"/>
      <c r="MS23" s="110"/>
      <c r="MT23" s="110"/>
      <c r="MU23" s="110"/>
      <c r="MV23" s="110"/>
      <c r="MW23" s="110"/>
      <c r="MX23" s="110"/>
      <c r="MY23" s="110"/>
    </row>
  </sheetData>
  <sortState ref="A5:AI23">
    <sortCondition descending="1" ref="AI5:AI23"/>
  </sortState>
  <mergeCells count="15">
    <mergeCell ref="A2:G3"/>
    <mergeCell ref="AF3:AH3"/>
    <mergeCell ref="A4:E4"/>
    <mergeCell ref="H4:J4"/>
    <mergeCell ref="K4:M4"/>
    <mergeCell ref="N4:P4"/>
    <mergeCell ref="U4:V4"/>
    <mergeCell ref="X4:Y4"/>
    <mergeCell ref="Z4:AA4"/>
    <mergeCell ref="AF4:AG4"/>
    <mergeCell ref="H3:P3"/>
    <mergeCell ref="R3:T3"/>
    <mergeCell ref="U3:W3"/>
    <mergeCell ref="X3:AA3"/>
    <mergeCell ref="AC3:AE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dcterms:created xsi:type="dcterms:W3CDTF">2019-02-22T15:55:36Z</dcterms:created>
  <dcterms:modified xsi:type="dcterms:W3CDTF">2019-10-21T17:03:25Z</dcterms:modified>
</cp:coreProperties>
</file>