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6" windowHeight="3960" activeTab="0"/>
  </bookViews>
  <sheets>
    <sheet name="AMATEUR" sheetId="1" r:id="rId1"/>
  </sheets>
  <definedNames>
    <definedName name="_xlnm.Print_Area" localSheetId="0">'AMATEUR'!$B$1:$AF$6</definedName>
  </definedNames>
  <calcPr fullCalcOnLoad="1"/>
</workbook>
</file>

<file path=xl/sharedStrings.xml><?xml version="1.0" encoding="utf-8"?>
<sst xmlns="http://schemas.openxmlformats.org/spreadsheetml/2006/main" count="87" uniqueCount="74">
  <si>
    <t>F  I  G  U  R  A</t>
  </si>
  <si>
    <t>FINAL</t>
  </si>
  <si>
    <t>média</t>
  </si>
  <si>
    <t xml:space="preserve">  - - - - - -</t>
  </si>
  <si>
    <t>CLAS.</t>
  </si>
  <si>
    <t>Box</t>
  </si>
  <si>
    <t>SBB</t>
  </si>
  <si>
    <t>tran-J1</t>
  </si>
  <si>
    <t>tran-J2</t>
  </si>
  <si>
    <t>med. tran.</t>
  </si>
  <si>
    <t>trot-J1</t>
  </si>
  <si>
    <t>trot-J2</t>
  </si>
  <si>
    <t>med. trot.</t>
  </si>
  <si>
    <t>gal-J1</t>
  </si>
  <si>
    <t>gal-J2</t>
  </si>
  <si>
    <t>med. galop.</t>
  </si>
  <si>
    <t>andad.</t>
  </si>
  <si>
    <t>Parcial</t>
  </si>
  <si>
    <t>fig-J1</t>
  </si>
  <si>
    <t>fig-J2</t>
  </si>
  <si>
    <t>figura</t>
  </si>
  <si>
    <t>apar-J1</t>
  </si>
  <si>
    <t>apar-J2</t>
  </si>
  <si>
    <t>med.apart.</t>
  </si>
  <si>
    <t>mang.</t>
  </si>
  <si>
    <t>A N D A R E S   -  T R A N C O</t>
  </si>
  <si>
    <t>A N D A R E S  -  T R O T E</t>
  </si>
  <si>
    <t>A  N  D  A  R  E  S</t>
  </si>
  <si>
    <t>A N D A R E S  -  G A L O P E</t>
  </si>
  <si>
    <t>Nombre del animal</t>
  </si>
  <si>
    <t>A P A R T E    ( m a n g u e r a  1 )</t>
  </si>
  <si>
    <t xml:space="preserve">   </t>
  </si>
  <si>
    <t xml:space="preserve">                                                 </t>
  </si>
  <si>
    <t>JINETE</t>
  </si>
  <si>
    <t>EXPOSITOR</t>
  </si>
  <si>
    <t>M A N G U E  R A   1   (  a p a r t e   )</t>
  </si>
  <si>
    <t>C. AMÉRICA</t>
  </si>
  <si>
    <t>M A N G U E  R A   2  (  a p a r t e   )</t>
  </si>
  <si>
    <t>A P A R T E    ( m a n g u e r a  2 )</t>
  </si>
  <si>
    <t>CAT. A hasta 8 años</t>
  </si>
  <si>
    <t>CAT.  B  de 9 a 12 años</t>
  </si>
  <si>
    <t>CAT. JUVENIL de 13 a 15 años</t>
  </si>
  <si>
    <t>PRUEBA JUVENIL     22 de sep. 2019</t>
  </si>
  <si>
    <t>Milonga Del Cha</t>
  </si>
  <si>
    <t>x</t>
  </si>
  <si>
    <t>Juan Ignacio Zorrilla</t>
  </si>
  <si>
    <t>Amanecer Rocosa</t>
  </si>
  <si>
    <t>Ignacio Zorrilla</t>
  </si>
  <si>
    <t>Jeronimo ghirardi</t>
  </si>
  <si>
    <t>pablo Ghirardi</t>
  </si>
  <si>
    <t>quelen Caperusa</t>
  </si>
  <si>
    <t>Quelen guadaluoe</t>
  </si>
  <si>
    <t>Tomas Ghirardi</t>
  </si>
  <si>
    <t>Guillermo scremini</t>
  </si>
  <si>
    <t>Pora toronja</t>
  </si>
  <si>
    <t>Juan cruz echevers</t>
  </si>
  <si>
    <t>santa maria de parietti</t>
  </si>
  <si>
    <t>Pacifica chapetona</t>
  </si>
  <si>
    <t>Facundo damonte</t>
  </si>
  <si>
    <t>Damonte</t>
  </si>
  <si>
    <t>guyunusa 42</t>
  </si>
  <si>
    <t>Tadeo Inda</t>
  </si>
  <si>
    <t xml:space="preserve">Nicolas abraham </t>
  </si>
  <si>
    <t>Pora ventosa</t>
  </si>
  <si>
    <t xml:space="preserve">Guillermo chalklin </t>
  </si>
  <si>
    <t>Pacifica taba</t>
  </si>
  <si>
    <t>Juan cruz peluffo</t>
  </si>
  <si>
    <t>La pacifica</t>
  </si>
  <si>
    <t>Pacifico jugueteando</t>
  </si>
  <si>
    <t>Jose benito peluffo</t>
  </si>
  <si>
    <t>Pacifica Pelotera</t>
  </si>
  <si>
    <t>Agustin ghirardi</t>
  </si>
  <si>
    <t>Pacificas Aguilucha</t>
  </si>
  <si>
    <t>geronimo scremini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</si>
</sst>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\-&quot;$U&quot;\ #,##0"/>
    <numFmt numFmtId="165" formatCode="&quot;$U&quot;\ #,##0;[Red]\-&quot;$U&quot;\ #,##0"/>
    <numFmt numFmtId="166" formatCode="&quot;$U&quot;\ #,##0.00;\-&quot;$U&quot;\ #,##0.00"/>
    <numFmt numFmtId="167" formatCode="&quot;$U&quot;\ #,##0.00;[Red]\-&quot;$U&quot;\ #,##0.00"/>
    <numFmt numFmtId="168" formatCode="_-&quot;$U&quot;\ * #,##0_-;\-&quot;$U&quot;\ * #,##0_-;_-&quot;$U&quot;\ * &quot;-&quot;_-;_-@_-"/>
    <numFmt numFmtId="169" formatCode="_-&quot;$U&quot;\ * #,##0.00_-;\-&quot;$U&quot;\ * #,##0.00_-;_-&quot;$U&quot;\ * &quot;-&quot;??_-;_-@_-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&quot;XDR&quot;* #,##0.00_-;\-&quot;XDR&quot;* #,##0.00_-;_-&quot;XDR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U&quot;\ #,##0;&quot;$U&quot;\ \-#,##0"/>
    <numFmt numFmtId="185" formatCode="&quot;$U&quot;\ #,##0;[Red]&quot;$U&quot;\ \-#,##0"/>
    <numFmt numFmtId="186" formatCode="&quot;$U&quot;\ #,##0.00;&quot;$U&quot;\ \-#,##0.00"/>
    <numFmt numFmtId="187" formatCode="&quot;$U&quot;\ #,##0.00;[Red]&quot;$U&quot;\ \-#,##0.00"/>
    <numFmt numFmtId="188" formatCode="_ &quot;$U&quot;\ * #,##0_ ;_ &quot;$U&quot;\ * \-#,##0_ ;_ &quot;$U&quot;\ * &quot;-&quot;_ ;_ @_ "/>
    <numFmt numFmtId="189" formatCode="_ * #,##0_ ;_ * \-#,##0_ ;_ * &quot;-&quot;_ ;_ @_ "/>
    <numFmt numFmtId="190" formatCode="_ &quot;$U&quot;\ * #,##0.00_ ;_ &quot;$U&quot;\ * \-#,##0.00_ ;_ &quot;$U&quot;\ * &quot;-&quot;??_ ;_ @_ "/>
    <numFmt numFmtId="191" formatCode="_ * #,##0.00_ ;_ * \-#,##0.00_ ;_ * &quot;-&quot;??_ ;_ @_ "/>
    <numFmt numFmtId="192" formatCode="\$#,##0\ ;\(\$#,##0\)"/>
    <numFmt numFmtId="193" formatCode="0.000"/>
  </numFmts>
  <fonts count="61">
    <font>
      <sz val="12"/>
      <color indexed="22"/>
      <name val="Arial"/>
      <family val="0"/>
    </font>
    <font>
      <sz val="11"/>
      <color indexed="8"/>
      <name val="Calibri"/>
      <family val="2"/>
    </font>
    <font>
      <sz val="18"/>
      <color indexed="22"/>
      <name val="Arial"/>
      <family val="2"/>
    </font>
    <font>
      <sz val="8"/>
      <color indexed="22"/>
      <name val="Arial"/>
      <family val="2"/>
    </font>
    <font>
      <sz val="12"/>
      <name val="Tahoma"/>
      <family val="2"/>
    </font>
    <font>
      <sz val="12"/>
      <color indexed="22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2"/>
      <color indexed="22"/>
      <name val="Tahoma"/>
      <family val="2"/>
    </font>
    <font>
      <sz val="11"/>
      <name val="Tahoma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Tahoma"/>
      <family val="2"/>
    </font>
    <font>
      <sz val="11"/>
      <color indexed="22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u val="single"/>
      <sz val="40"/>
      <name val="Tahoma"/>
      <family val="2"/>
    </font>
    <font>
      <b/>
      <sz val="18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Arial"/>
      <family val="2"/>
    </font>
    <font>
      <u val="single"/>
      <sz val="9.3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Arial"/>
      <family val="2"/>
    </font>
    <font>
      <u val="single"/>
      <sz val="9.3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thick"/>
      <right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ck"/>
      <right/>
      <top style="hair"/>
      <bottom style="hair"/>
    </border>
    <border>
      <left style="thin"/>
      <right/>
      <top/>
      <bottom/>
    </border>
    <border>
      <left style="thick"/>
      <right/>
      <top style="medium"/>
      <bottom/>
    </border>
    <border>
      <left/>
      <right/>
      <top style="medium"/>
      <bottom/>
    </border>
    <border>
      <left style="thick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ck"/>
      <right/>
      <top style="thin"/>
      <bottom/>
    </border>
    <border>
      <left style="thin"/>
      <right/>
      <top style="thin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 style="medium"/>
      <top style="medium"/>
      <bottom/>
    </border>
    <border>
      <left style="thick"/>
      <right style="medium"/>
      <top style="hair"/>
      <bottom style="hair"/>
    </border>
    <border>
      <left style="thin"/>
      <right style="thin"/>
      <top/>
      <bottom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0" fillId="0" borderId="9" applyNumberFormat="0" applyFont="0" applyFill="0" applyAlignment="0" applyProtection="0"/>
  </cellStyleXfs>
  <cellXfs count="7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34" borderId="11" xfId="60" applyFont="1" applyFill="1" applyBorder="1" applyAlignment="1">
      <alignment horizontal="left" wrapText="1"/>
      <protection/>
    </xf>
    <xf numFmtId="193" fontId="6" fillId="33" borderId="12" xfId="0" applyNumberFormat="1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>
      <alignment horizontal="centerContinuous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193" fontId="7" fillId="33" borderId="13" xfId="0" applyNumberFormat="1" applyFont="1" applyFill="1" applyBorder="1" applyAlignment="1" applyProtection="1">
      <alignment horizontal="center"/>
      <protection locked="0"/>
    </xf>
    <xf numFmtId="193" fontId="7" fillId="35" borderId="12" xfId="0" applyNumberFormat="1" applyFont="1" applyFill="1" applyBorder="1" applyAlignment="1" applyProtection="1">
      <alignment horizontal="center"/>
      <protection/>
    </xf>
    <xf numFmtId="193" fontId="7" fillId="33" borderId="12" xfId="0" applyNumberFormat="1" applyFont="1" applyFill="1" applyBorder="1" applyAlignment="1" applyProtection="1">
      <alignment horizontal="center"/>
      <protection/>
    </xf>
    <xf numFmtId="193" fontId="7" fillId="35" borderId="14" xfId="0" applyNumberFormat="1" applyFont="1" applyFill="1" applyBorder="1" applyAlignment="1">
      <alignment/>
    </xf>
    <xf numFmtId="193" fontId="7" fillId="35" borderId="14" xfId="0" applyNumberFormat="1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0" fontId="16" fillId="33" borderId="18" xfId="0" applyFont="1" applyFill="1" applyBorder="1" applyAlignment="1" quotePrefix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7" fillId="35" borderId="15" xfId="0" applyFont="1" applyFill="1" applyBorder="1" applyAlignment="1" quotePrefix="1">
      <alignment horizontal="center"/>
    </xf>
    <xf numFmtId="0" fontId="18" fillId="33" borderId="22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7" fillId="33" borderId="15" xfId="0" applyFont="1" applyFill="1" applyBorder="1" applyAlignment="1" quotePrefix="1">
      <alignment horizontal="center"/>
    </xf>
    <xf numFmtId="0" fontId="17" fillId="33" borderId="23" xfId="0" applyFont="1" applyFill="1" applyBorder="1" applyAlignment="1" quotePrefix="1">
      <alignment horizontal="center"/>
    </xf>
    <xf numFmtId="0" fontId="19" fillId="35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Continuous"/>
    </xf>
    <xf numFmtId="0" fontId="19" fillId="33" borderId="25" xfId="0" applyFont="1" applyFill="1" applyBorder="1" applyAlignment="1">
      <alignment horizontal="centerContinuous"/>
    </xf>
    <xf numFmtId="0" fontId="19" fillId="33" borderId="26" xfId="0" applyFont="1" applyFill="1" applyBorder="1" applyAlignment="1">
      <alignment horizontal="centerContinuous"/>
    </xf>
    <xf numFmtId="0" fontId="20" fillId="33" borderId="27" xfId="0" applyFont="1" applyFill="1" applyBorder="1" applyAlignment="1">
      <alignment horizontal="centerContinuous"/>
    </xf>
    <xf numFmtId="0" fontId="19" fillId="35" borderId="10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0" fontId="20" fillId="33" borderId="22" xfId="0" applyFont="1" applyFill="1" applyBorder="1" applyAlignment="1" quotePrefix="1">
      <alignment horizontal="centerContinuous"/>
    </xf>
    <xf numFmtId="0" fontId="19" fillId="33" borderId="21" xfId="0" applyFont="1" applyFill="1" applyBorder="1" applyAlignment="1">
      <alignment horizontal="centerContinuous"/>
    </xf>
    <xf numFmtId="0" fontId="20" fillId="33" borderId="18" xfId="0" applyFont="1" applyFill="1" applyBorder="1" applyAlignment="1" quotePrefix="1">
      <alignment horizontal="center"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/>
    </xf>
    <xf numFmtId="0" fontId="20" fillId="33" borderId="10" xfId="0" applyFont="1" applyFill="1" applyBorder="1" applyAlignment="1">
      <alignment horizontal="centerContinuous"/>
    </xf>
    <xf numFmtId="0" fontId="21" fillId="0" borderId="13" xfId="0" applyFont="1" applyBorder="1" applyAlignment="1">
      <alignment/>
    </xf>
    <xf numFmtId="193" fontId="16" fillId="35" borderId="23" xfId="0" applyNumberFormat="1" applyFont="1" applyFill="1" applyBorder="1" applyAlignment="1" applyProtection="1">
      <alignment horizontal="center"/>
      <protection/>
    </xf>
    <xf numFmtId="193" fontId="16" fillId="35" borderId="22" xfId="0" applyNumberFormat="1" applyFont="1" applyFill="1" applyBorder="1" applyAlignment="1" applyProtection="1">
      <alignment horizontal="center"/>
      <protection/>
    </xf>
    <xf numFmtId="193" fontId="15" fillId="33" borderId="31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13" fillId="33" borderId="32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 vertical="center" textRotation="255" wrapText="1"/>
    </xf>
    <xf numFmtId="0" fontId="13" fillId="33" borderId="23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193" fontId="7" fillId="35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25" fillId="0" borderId="13" xfId="0" applyFont="1" applyFill="1" applyBorder="1" applyAlignment="1">
      <alignment horizontal="left" wrapText="1"/>
    </xf>
    <xf numFmtId="0" fontId="25" fillId="0" borderId="13" xfId="0" applyFont="1" applyBorder="1" applyAlignment="1">
      <alignment/>
    </xf>
    <xf numFmtId="0" fontId="21" fillId="0" borderId="13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21" fillId="0" borderId="1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/>
    </xf>
    <xf numFmtId="0" fontId="23" fillId="0" borderId="29" xfId="0" applyFont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xed" xfId="49"/>
    <cellStyle name="Heading 1" xfId="50"/>
    <cellStyle name="Heading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_Plan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456"/>
  <sheetViews>
    <sheetView tabSelected="1" zoomScale="71" zoomScaleNormal="71" zoomScaleSheetLayoutView="70" zoomScalePageLayoutView="0" workbookViewId="0" topLeftCell="A1">
      <pane xSplit="4" ySplit="4" topLeftCell="Y1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J13" sqref="AJ13"/>
    </sheetView>
  </sheetViews>
  <sheetFormatPr defaultColWidth="7.99609375" defaultRowHeight="15" outlineLevelCol="1"/>
  <cols>
    <col min="1" max="1" width="5.3359375" style="2" customWidth="1"/>
    <col min="2" max="2" width="3.99609375" style="2" customWidth="1"/>
    <col min="3" max="3" width="0.10546875" style="2" customWidth="1"/>
    <col min="4" max="4" width="28.88671875" style="2" customWidth="1"/>
    <col min="5" max="5" width="26.77734375" style="2" customWidth="1"/>
    <col min="6" max="6" width="32.21484375" style="2" customWidth="1"/>
    <col min="7" max="8" width="7.88671875" style="2" customWidth="1" outlineLevel="1"/>
    <col min="9" max="9" width="8.3359375" style="2" customWidth="1" outlineLevel="1"/>
    <col min="10" max="11" width="7.88671875" style="2" customWidth="1" outlineLevel="1"/>
    <col min="12" max="12" width="6.77734375" style="2" customWidth="1" outlineLevel="1"/>
    <col min="13" max="13" width="8.21484375" style="2" customWidth="1" outlineLevel="1"/>
    <col min="14" max="14" width="7.99609375" style="2" customWidth="1" outlineLevel="1"/>
    <col min="15" max="15" width="8.99609375" style="2" customWidth="1" outlineLevel="1"/>
    <col min="16" max="16" width="7.4453125" style="2" customWidth="1"/>
    <col min="17" max="17" width="0.10546875" style="2" hidden="1" customWidth="1"/>
    <col min="18" max="19" width="7.88671875" style="2" customWidth="1" outlineLevel="1"/>
    <col min="20" max="20" width="7.77734375" style="2" customWidth="1"/>
    <col min="21" max="21" width="0.10546875" style="2" hidden="1" customWidth="1"/>
    <col min="22" max="22" width="12.5546875" style="2" customWidth="1"/>
    <col min="23" max="23" width="10.4453125" style="2" customWidth="1" outlineLevel="1"/>
    <col min="24" max="24" width="12.6640625" style="2" customWidth="1" outlineLevel="1"/>
    <col min="25" max="25" width="9.3359375" style="2" customWidth="1" outlineLevel="1"/>
    <col min="26" max="26" width="8.77734375" style="2" customWidth="1"/>
    <col min="27" max="27" width="0.10546875" style="2" hidden="1" customWidth="1"/>
    <col min="28" max="28" width="10.4453125" style="2" customWidth="1" outlineLevel="1"/>
    <col min="29" max="29" width="12.6640625" style="2" customWidth="1" outlineLevel="1"/>
    <col min="30" max="30" width="9.3359375" style="2" customWidth="1" outlineLevel="1"/>
    <col min="31" max="31" width="8.10546875" style="2" customWidth="1"/>
    <col min="32" max="32" width="8.77734375" style="2" customWidth="1"/>
    <col min="33" max="16384" width="7.99609375" style="2" customWidth="1"/>
  </cols>
  <sheetData>
    <row r="1" spans="1:38" ht="22.5" customHeight="1">
      <c r="A1" s="1"/>
      <c r="B1" s="74" t="s">
        <v>42</v>
      </c>
      <c r="C1" s="74"/>
      <c r="D1" s="74"/>
      <c r="E1" s="74"/>
      <c r="F1" s="74"/>
      <c r="G1" s="23"/>
      <c r="H1" s="24"/>
      <c r="I1" s="24"/>
      <c r="J1" s="24"/>
      <c r="K1" s="24"/>
      <c r="L1" s="24"/>
      <c r="M1" s="24"/>
      <c r="N1" s="24"/>
      <c r="O1" s="24"/>
      <c r="P1" s="24"/>
      <c r="Q1" s="23"/>
      <c r="R1" s="23"/>
      <c r="S1" s="24"/>
      <c r="T1" s="24"/>
      <c r="U1" s="21"/>
      <c r="V1" s="77" t="s">
        <v>36</v>
      </c>
      <c r="W1" s="21"/>
      <c r="X1" s="22"/>
      <c r="Y1" s="22"/>
      <c r="Z1" s="22"/>
      <c r="AA1" s="25"/>
      <c r="AB1" s="21"/>
      <c r="AC1" s="22"/>
      <c r="AD1" s="22"/>
      <c r="AE1" s="22"/>
      <c r="AF1" s="49"/>
      <c r="AG1" s="3"/>
      <c r="AH1" s="3"/>
      <c r="AI1" s="3"/>
      <c r="AJ1" s="3"/>
      <c r="AK1" s="3"/>
      <c r="AL1" s="1"/>
    </row>
    <row r="2" spans="1:38" ht="21.75" customHeight="1">
      <c r="A2" s="1"/>
      <c r="B2" s="75"/>
      <c r="C2" s="75"/>
      <c r="D2" s="75"/>
      <c r="E2" s="75"/>
      <c r="F2" s="75"/>
      <c r="G2" s="12" t="s">
        <v>27</v>
      </c>
      <c r="H2" s="26"/>
      <c r="I2" s="26"/>
      <c r="J2" s="26"/>
      <c r="K2" s="26"/>
      <c r="L2" s="26"/>
      <c r="M2" s="26"/>
      <c r="N2" s="26"/>
      <c r="O2" s="26"/>
      <c r="P2" s="27"/>
      <c r="Q2" s="4"/>
      <c r="R2" s="12" t="s">
        <v>0</v>
      </c>
      <c r="S2" s="26"/>
      <c r="T2" s="26"/>
      <c r="U2" s="5"/>
      <c r="V2" s="78"/>
      <c r="W2" s="52" t="s">
        <v>35</v>
      </c>
      <c r="X2" s="50"/>
      <c r="Y2" s="50"/>
      <c r="Z2" s="50"/>
      <c r="AA2" s="13"/>
      <c r="AB2" s="52" t="s">
        <v>37</v>
      </c>
      <c r="AC2" s="50"/>
      <c r="AD2" s="50"/>
      <c r="AE2" s="50"/>
      <c r="AF2" s="51"/>
      <c r="AG2" s="3"/>
      <c r="AH2" s="3"/>
      <c r="AI2" s="3"/>
      <c r="AJ2" s="3"/>
      <c r="AK2" s="3"/>
      <c r="AL2" s="1"/>
    </row>
    <row r="3" spans="1:38" s="9" customFormat="1" ht="13.5" customHeight="1">
      <c r="A3" s="8"/>
      <c r="B3" s="76"/>
      <c r="C3" s="76"/>
      <c r="D3" s="76"/>
      <c r="E3" s="76"/>
      <c r="F3" s="76"/>
      <c r="G3" s="39" t="s">
        <v>25</v>
      </c>
      <c r="H3" s="40"/>
      <c r="I3" s="41"/>
      <c r="J3" s="42" t="s">
        <v>26</v>
      </c>
      <c r="K3" s="40"/>
      <c r="L3" s="40"/>
      <c r="M3" s="42" t="s">
        <v>28</v>
      </c>
      <c r="N3" s="40"/>
      <c r="O3" s="40"/>
      <c r="P3" s="38" t="s">
        <v>2</v>
      </c>
      <c r="Q3" s="43"/>
      <c r="R3" s="44"/>
      <c r="S3" s="45"/>
      <c r="T3" s="38" t="s">
        <v>2</v>
      </c>
      <c r="U3" s="43"/>
      <c r="V3" s="43"/>
      <c r="W3" s="46" t="s">
        <v>30</v>
      </c>
      <c r="X3" s="47"/>
      <c r="Y3" s="47"/>
      <c r="Z3" s="38" t="s">
        <v>2</v>
      </c>
      <c r="AA3" s="43" t="s">
        <v>3</v>
      </c>
      <c r="AB3" s="46" t="s">
        <v>38</v>
      </c>
      <c r="AC3" s="47"/>
      <c r="AD3" s="47"/>
      <c r="AE3" s="38" t="s">
        <v>2</v>
      </c>
      <c r="AF3" s="48" t="s">
        <v>4</v>
      </c>
      <c r="AG3" s="8"/>
      <c r="AH3" s="8"/>
      <c r="AI3" s="8"/>
      <c r="AJ3" s="8"/>
      <c r="AK3" s="8"/>
      <c r="AL3" s="8"/>
    </row>
    <row r="4" spans="1:38" s="6" customFormat="1" ht="15">
      <c r="A4" s="7"/>
      <c r="B4" s="29" t="s">
        <v>5</v>
      </c>
      <c r="C4" s="29" t="s">
        <v>6</v>
      </c>
      <c r="D4" s="29" t="s">
        <v>29</v>
      </c>
      <c r="E4" s="29" t="s">
        <v>33</v>
      </c>
      <c r="F4" s="30" t="s">
        <v>34</v>
      </c>
      <c r="G4" s="33" t="s">
        <v>7</v>
      </c>
      <c r="H4" s="31" t="s">
        <v>8</v>
      </c>
      <c r="I4" s="34" t="s">
        <v>9</v>
      </c>
      <c r="J4" s="35" t="s">
        <v>10</v>
      </c>
      <c r="K4" s="31" t="s">
        <v>11</v>
      </c>
      <c r="L4" s="36" t="s">
        <v>12</v>
      </c>
      <c r="M4" s="35" t="s">
        <v>13</v>
      </c>
      <c r="N4" s="31" t="s">
        <v>14</v>
      </c>
      <c r="O4" s="36" t="s">
        <v>15</v>
      </c>
      <c r="P4" s="32" t="s">
        <v>16</v>
      </c>
      <c r="Q4" s="14" t="s">
        <v>17</v>
      </c>
      <c r="R4" s="33" t="s">
        <v>18</v>
      </c>
      <c r="S4" s="31" t="s">
        <v>19</v>
      </c>
      <c r="T4" s="20" t="s">
        <v>20</v>
      </c>
      <c r="U4" s="14" t="s">
        <v>17</v>
      </c>
      <c r="V4" s="14"/>
      <c r="W4" s="33" t="s">
        <v>21</v>
      </c>
      <c r="X4" s="31" t="s">
        <v>22</v>
      </c>
      <c r="Y4" s="37" t="s">
        <v>23</v>
      </c>
      <c r="Z4" s="20" t="s">
        <v>24</v>
      </c>
      <c r="AA4" s="14" t="s">
        <v>17</v>
      </c>
      <c r="AB4" s="33" t="s">
        <v>21</v>
      </c>
      <c r="AC4" s="31" t="s">
        <v>22</v>
      </c>
      <c r="AD4" s="37" t="s">
        <v>23</v>
      </c>
      <c r="AE4" s="20" t="s">
        <v>24</v>
      </c>
      <c r="AF4" s="28" t="s">
        <v>1</v>
      </c>
      <c r="AG4" s="7"/>
      <c r="AH4" s="7"/>
      <c r="AI4" s="7"/>
      <c r="AJ4" s="7"/>
      <c r="AK4" s="7"/>
      <c r="AL4" s="7"/>
    </row>
    <row r="5" spans="1:38" s="6" customFormat="1" ht="17.25">
      <c r="A5" s="7"/>
      <c r="B5" s="29"/>
      <c r="C5" s="60"/>
      <c r="D5" s="29" t="s">
        <v>39</v>
      </c>
      <c r="E5" s="29"/>
      <c r="F5" s="62"/>
      <c r="G5" s="31"/>
      <c r="H5" s="31"/>
      <c r="I5" s="17">
        <f>(SUM(G5:H5)*0.2/2)</f>
        <v>0</v>
      </c>
      <c r="J5" s="35"/>
      <c r="K5" s="31"/>
      <c r="L5" s="36"/>
      <c r="M5" s="35"/>
      <c r="N5" s="31"/>
      <c r="O5" s="36"/>
      <c r="P5" s="32"/>
      <c r="Q5" s="14"/>
      <c r="R5" s="31"/>
      <c r="S5" s="31"/>
      <c r="T5" s="20"/>
      <c r="U5" s="14"/>
      <c r="V5" s="63"/>
      <c r="W5" s="31"/>
      <c r="X5" s="31"/>
      <c r="Y5" s="36"/>
      <c r="Z5" s="20"/>
      <c r="AA5" s="14"/>
      <c r="AB5" s="31"/>
      <c r="AC5" s="31"/>
      <c r="AD5" s="36"/>
      <c r="AE5" s="20"/>
      <c r="AF5" s="28"/>
      <c r="AG5" s="7"/>
      <c r="AH5" s="7"/>
      <c r="AI5" s="7"/>
      <c r="AJ5" s="7"/>
      <c r="AK5" s="7"/>
      <c r="AL5" s="7"/>
    </row>
    <row r="6" spans="1:38" ht="18" customHeight="1">
      <c r="A6" s="61"/>
      <c r="B6" s="57">
        <v>1</v>
      </c>
      <c r="C6" s="10">
        <v>49</v>
      </c>
      <c r="D6" s="68" t="s">
        <v>51</v>
      </c>
      <c r="E6" s="53" t="s">
        <v>48</v>
      </c>
      <c r="F6" s="70" t="s">
        <v>49</v>
      </c>
      <c r="G6" s="15">
        <v>7</v>
      </c>
      <c r="H6" s="15">
        <v>7</v>
      </c>
      <c r="I6" s="17">
        <f>(SUM(G6:H6)*0.2/2)</f>
        <v>1.4000000000000001</v>
      </c>
      <c r="J6" s="15">
        <v>5</v>
      </c>
      <c r="K6" s="15">
        <v>6</v>
      </c>
      <c r="L6" s="17">
        <f>(SUM(J6:K6)*0.54)/2</f>
        <v>2.97</v>
      </c>
      <c r="M6" s="15">
        <v>8</v>
      </c>
      <c r="N6" s="15">
        <v>7.5</v>
      </c>
      <c r="O6" s="17">
        <f>(SUM(M6:N6)*0.26)/2</f>
        <v>2.015</v>
      </c>
      <c r="P6" s="16">
        <f>(I6+L6+O6)</f>
        <v>6.385</v>
      </c>
      <c r="Q6" s="18" t="e">
        <f>(#REF!+P6)</f>
        <v>#REF!</v>
      </c>
      <c r="R6" s="15">
        <v>10</v>
      </c>
      <c r="S6" s="15">
        <v>10</v>
      </c>
      <c r="T6" s="16">
        <f>(SUM(R6:S6)*1)/2</f>
        <v>10</v>
      </c>
      <c r="U6" s="19"/>
      <c r="V6" s="64">
        <v>10</v>
      </c>
      <c r="W6" s="15">
        <v>7.5</v>
      </c>
      <c r="X6" s="15">
        <v>8</v>
      </c>
      <c r="Y6" s="11">
        <f>SUM(W6:X6)/4</f>
        <v>3.875</v>
      </c>
      <c r="Z6" s="54">
        <f aca="true" t="shared" si="0" ref="Z6:Z23">+Y6</f>
        <v>3.875</v>
      </c>
      <c r="AA6" s="55" t="e">
        <f>(P6+T6+#REF!+Z6)/4+#REF!</f>
        <v>#REF!</v>
      </c>
      <c r="AB6" s="15">
        <v>8</v>
      </c>
      <c r="AC6" s="15">
        <v>8</v>
      </c>
      <c r="AD6" s="11">
        <f>SUM(AB6:AC6)/4</f>
        <v>4</v>
      </c>
      <c r="AE6" s="54">
        <f aca="true" t="shared" si="1" ref="AE6:AE23">+AD6</f>
        <v>4</v>
      </c>
      <c r="AF6" s="56">
        <f aca="true" t="shared" si="2" ref="AF6:AF23">(P6+T6+V6+Z6+AE6)</f>
        <v>34.26</v>
      </c>
      <c r="AG6" s="7">
        <v>1</v>
      </c>
      <c r="AH6" s="7"/>
      <c r="AI6" s="7"/>
      <c r="AJ6" s="1"/>
      <c r="AK6" s="1"/>
      <c r="AL6" s="1"/>
    </row>
    <row r="7" spans="1:33" ht="18">
      <c r="A7" s="61"/>
      <c r="B7" s="57">
        <v>2</v>
      </c>
      <c r="C7" s="10">
        <v>57</v>
      </c>
      <c r="D7" s="68" t="s">
        <v>50</v>
      </c>
      <c r="E7" s="53" t="s">
        <v>52</v>
      </c>
      <c r="F7" s="71" t="s">
        <v>49</v>
      </c>
      <c r="G7" s="15">
        <v>9</v>
      </c>
      <c r="H7" s="15">
        <v>9.5</v>
      </c>
      <c r="I7" s="17">
        <f>(SUM(G7:H7)*0.2/2)</f>
        <v>1.85</v>
      </c>
      <c r="J7" s="15">
        <v>8</v>
      </c>
      <c r="K7" s="15">
        <v>8.5</v>
      </c>
      <c r="L7" s="17">
        <f>(SUM(J7:K7)*0.54)/2</f>
        <v>4.455</v>
      </c>
      <c r="M7" s="15">
        <v>7</v>
      </c>
      <c r="N7" s="15">
        <v>8</v>
      </c>
      <c r="O7" s="17">
        <f>(SUM(M7:N7)*0.26)/2</f>
        <v>1.9500000000000002</v>
      </c>
      <c r="P7" s="16">
        <f>(I7+L7+O7)</f>
        <v>8.254999999999999</v>
      </c>
      <c r="Q7" s="18" t="e">
        <f>(#REF!+P7)</f>
        <v>#REF!</v>
      </c>
      <c r="R7" s="15">
        <v>7</v>
      </c>
      <c r="S7" s="15">
        <v>7</v>
      </c>
      <c r="T7" s="16">
        <f>(SUM(R7:S7)*1)/2</f>
        <v>7</v>
      </c>
      <c r="U7" s="19"/>
      <c r="V7" s="64">
        <v>8</v>
      </c>
      <c r="W7" s="15">
        <v>7</v>
      </c>
      <c r="X7" s="15">
        <v>7</v>
      </c>
      <c r="Y7" s="11">
        <f>SUM(W7:X7)/4</f>
        <v>3.5</v>
      </c>
      <c r="Z7" s="54">
        <f t="shared" si="0"/>
        <v>3.5</v>
      </c>
      <c r="AA7" s="55" t="e">
        <f>(P7+T7+#REF!+Z7)/4+#REF!</f>
        <v>#REF!</v>
      </c>
      <c r="AB7" s="15">
        <v>7.5</v>
      </c>
      <c r="AC7" s="15">
        <v>7.5</v>
      </c>
      <c r="AD7" s="11">
        <f>SUM(AB7:AC7)/4</f>
        <v>3.75</v>
      </c>
      <c r="AE7" s="54">
        <f t="shared" si="1"/>
        <v>3.75</v>
      </c>
      <c r="AF7" s="56">
        <f t="shared" si="2"/>
        <v>30.505</v>
      </c>
      <c r="AG7" s="1">
        <v>2</v>
      </c>
    </row>
    <row r="8" spans="1:32" ht="18">
      <c r="A8" s="61"/>
      <c r="B8" s="57"/>
      <c r="C8" s="10"/>
      <c r="D8" s="59"/>
      <c r="E8" s="53"/>
      <c r="F8" s="65"/>
      <c r="G8" s="15"/>
      <c r="H8" s="15"/>
      <c r="I8" s="17">
        <f>(SUM(G8:H8)*0.2/2)</f>
        <v>0</v>
      </c>
      <c r="J8" s="15"/>
      <c r="K8" s="15"/>
      <c r="L8" s="17"/>
      <c r="M8" s="15"/>
      <c r="N8" s="15"/>
      <c r="O8" s="17"/>
      <c r="P8" s="16">
        <f aca="true" t="shared" si="3" ref="P8:P23">(I8+L8+O8)</f>
        <v>0</v>
      </c>
      <c r="Q8" s="18" t="e">
        <f>(#REF!+P8)</f>
        <v>#REF!</v>
      </c>
      <c r="R8" s="15"/>
      <c r="S8" s="15"/>
      <c r="T8" s="16"/>
      <c r="U8" s="19"/>
      <c r="V8" s="64"/>
      <c r="W8" s="15"/>
      <c r="X8" s="15"/>
      <c r="Y8" s="11"/>
      <c r="Z8" s="54">
        <f t="shared" si="0"/>
        <v>0</v>
      </c>
      <c r="AA8" s="55" t="e">
        <f>(P8+T8+#REF!+Z8)/4+#REF!</f>
        <v>#REF!</v>
      </c>
      <c r="AB8" s="15"/>
      <c r="AC8" s="15"/>
      <c r="AD8" s="11"/>
      <c r="AE8" s="54">
        <f t="shared" si="1"/>
        <v>0</v>
      </c>
      <c r="AF8" s="56">
        <f t="shared" si="2"/>
        <v>0</v>
      </c>
    </row>
    <row r="9" spans="1:32" ht="18">
      <c r="A9" s="61"/>
      <c r="B9" s="57"/>
      <c r="C9" s="10"/>
      <c r="D9" s="66" t="s">
        <v>40</v>
      </c>
      <c r="E9" s="53"/>
      <c r="F9" s="65"/>
      <c r="G9" s="15"/>
      <c r="H9" s="15"/>
      <c r="I9" s="17"/>
      <c r="J9" s="15"/>
      <c r="K9" s="15"/>
      <c r="L9" s="17"/>
      <c r="M9" s="15"/>
      <c r="N9" s="15"/>
      <c r="O9" s="17"/>
      <c r="P9" s="16">
        <f t="shared" si="3"/>
        <v>0</v>
      </c>
      <c r="Q9" s="18" t="e">
        <f>(#REF!+P9)</f>
        <v>#REF!</v>
      </c>
      <c r="R9" s="15"/>
      <c r="S9" s="15"/>
      <c r="T9" s="16"/>
      <c r="U9" s="19"/>
      <c r="V9" s="64"/>
      <c r="W9" s="15"/>
      <c r="X9" s="15"/>
      <c r="Y9" s="11"/>
      <c r="Z9" s="54">
        <f t="shared" si="0"/>
        <v>0</v>
      </c>
      <c r="AA9" s="55" t="e">
        <f>(P9+T9+#REF!+Z9)/4+#REF!</f>
        <v>#REF!</v>
      </c>
      <c r="AB9" s="15"/>
      <c r="AC9" s="15"/>
      <c r="AD9" s="11"/>
      <c r="AE9" s="54">
        <f t="shared" si="1"/>
        <v>0</v>
      </c>
      <c r="AF9" s="56">
        <f t="shared" si="2"/>
        <v>0</v>
      </c>
    </row>
    <row r="10" spans="1:33" ht="18">
      <c r="A10" s="61"/>
      <c r="B10" s="57">
        <v>8</v>
      </c>
      <c r="C10" s="10">
        <v>8</v>
      </c>
      <c r="D10" s="53" t="s">
        <v>70</v>
      </c>
      <c r="E10" s="59" t="s">
        <v>71</v>
      </c>
      <c r="F10" s="58" t="s">
        <v>49</v>
      </c>
      <c r="G10" s="15">
        <v>8</v>
      </c>
      <c r="H10" s="15">
        <v>7.5</v>
      </c>
      <c r="I10" s="17">
        <f>(SUM(G10:H10)*0.2/2)</f>
        <v>1.55</v>
      </c>
      <c r="J10" s="15">
        <v>8</v>
      </c>
      <c r="K10" s="15">
        <v>8</v>
      </c>
      <c r="L10" s="17">
        <f>(SUM(J10:K10)*0.54)/2</f>
        <v>4.32</v>
      </c>
      <c r="M10" s="15">
        <v>8.5</v>
      </c>
      <c r="N10" s="15">
        <v>8.5</v>
      </c>
      <c r="O10" s="17">
        <f>(SUM(M10:N10)*0.26)/2</f>
        <v>2.21</v>
      </c>
      <c r="P10" s="16">
        <f>(I10+L10+O10)</f>
        <v>8.08</v>
      </c>
      <c r="Q10" s="18" t="e">
        <f>(#REF!+P10)</f>
        <v>#REF!</v>
      </c>
      <c r="R10" s="15">
        <v>9</v>
      </c>
      <c r="S10" s="15">
        <v>9</v>
      </c>
      <c r="T10" s="16">
        <f>(SUM(R10:S10)*1)/2</f>
        <v>9</v>
      </c>
      <c r="U10" s="19" t="e">
        <f>(P10+T10+#REF!)/3+#REF!</f>
        <v>#REF!</v>
      </c>
      <c r="V10" s="64">
        <v>8</v>
      </c>
      <c r="W10" s="15">
        <v>8</v>
      </c>
      <c r="X10" s="15">
        <v>8.5</v>
      </c>
      <c r="Y10" s="11">
        <f>SUM(W10:X10)/4</f>
        <v>4.125</v>
      </c>
      <c r="Z10" s="54">
        <f>+Y10</f>
        <v>4.125</v>
      </c>
      <c r="AA10" s="55" t="e">
        <f>(P10+T10+#REF!+Z10)/4+#REF!</f>
        <v>#REF!</v>
      </c>
      <c r="AB10" s="15">
        <v>7.5</v>
      </c>
      <c r="AC10" s="15">
        <v>8</v>
      </c>
      <c r="AD10" s="11">
        <f>SUM(AB10:AC10)/4</f>
        <v>3.875</v>
      </c>
      <c r="AE10" s="54">
        <f>+AD10</f>
        <v>3.875</v>
      </c>
      <c r="AF10" s="56">
        <f>(P10+T10+V10+Z10+AE10)</f>
        <v>33.08</v>
      </c>
      <c r="AG10" s="1">
        <v>1</v>
      </c>
    </row>
    <row r="11" spans="1:33" ht="18">
      <c r="A11" s="61"/>
      <c r="B11" s="57">
        <v>3</v>
      </c>
      <c r="C11" s="10"/>
      <c r="D11" s="53" t="s">
        <v>57</v>
      </c>
      <c r="E11" s="68" t="s">
        <v>58</v>
      </c>
      <c r="F11" s="69" t="s">
        <v>59</v>
      </c>
      <c r="G11" s="15">
        <v>5.5</v>
      </c>
      <c r="H11" s="15">
        <v>6</v>
      </c>
      <c r="I11" s="17">
        <f>(SUM(G11:H11)*0.2/2)</f>
        <v>1.1500000000000001</v>
      </c>
      <c r="J11" s="15">
        <v>8</v>
      </c>
      <c r="K11" s="15">
        <v>8</v>
      </c>
      <c r="L11" s="17">
        <f>(SUM(J11:K11)*0.54)/2</f>
        <v>4.32</v>
      </c>
      <c r="M11" s="15">
        <v>7.5</v>
      </c>
      <c r="N11" s="15">
        <v>8</v>
      </c>
      <c r="O11" s="17">
        <f>(SUM(M11:N11)*0.26)/2</f>
        <v>2.015</v>
      </c>
      <c r="P11" s="16">
        <f>(I11+L11+O11)</f>
        <v>7.485000000000001</v>
      </c>
      <c r="Q11" s="18" t="e">
        <f>(#REF!+P11)</f>
        <v>#REF!</v>
      </c>
      <c r="R11" s="15">
        <v>7</v>
      </c>
      <c r="S11" s="15">
        <v>7</v>
      </c>
      <c r="T11" s="16">
        <f>(SUM(R11:S11)*1)/2</f>
        <v>7</v>
      </c>
      <c r="U11" s="19" t="e">
        <f>(P11+T11+#REF!)/3+#REF!</f>
        <v>#REF!</v>
      </c>
      <c r="V11" s="64">
        <v>10</v>
      </c>
      <c r="W11" s="15">
        <v>7.5</v>
      </c>
      <c r="X11" s="15">
        <v>8</v>
      </c>
      <c r="Y11" s="11">
        <f>SUM(W11:X11)/4</f>
        <v>3.875</v>
      </c>
      <c r="Z11" s="54">
        <f>+Y11</f>
        <v>3.875</v>
      </c>
      <c r="AA11" s="55" t="e">
        <f>(P11+T11+#REF!+Z11)/4+#REF!</f>
        <v>#REF!</v>
      </c>
      <c r="AB11" s="15">
        <v>7.5</v>
      </c>
      <c r="AC11" s="15">
        <v>7</v>
      </c>
      <c r="AD11" s="11">
        <f>SUM(AB11:AC11)/4</f>
        <v>3.625</v>
      </c>
      <c r="AE11" s="54">
        <f>+AD11</f>
        <v>3.625</v>
      </c>
      <c r="AF11" s="56">
        <f>(P11+T11+V11+Z11+AE11)</f>
        <v>31.985</v>
      </c>
      <c r="AG11" s="1">
        <v>2</v>
      </c>
    </row>
    <row r="12" spans="1:33" ht="18">
      <c r="A12" s="61"/>
      <c r="B12" s="57">
        <v>7</v>
      </c>
      <c r="C12" s="10"/>
      <c r="D12" s="53" t="s">
        <v>68</v>
      </c>
      <c r="E12" s="59" t="s">
        <v>69</v>
      </c>
      <c r="F12" s="58" t="s">
        <v>67</v>
      </c>
      <c r="G12" s="15">
        <v>8</v>
      </c>
      <c r="H12" s="15">
        <v>8</v>
      </c>
      <c r="I12" s="17">
        <f>(SUM(G12:H12)*0.2/2)</f>
        <v>1.6</v>
      </c>
      <c r="J12" s="15">
        <v>7</v>
      </c>
      <c r="K12" s="15">
        <v>7</v>
      </c>
      <c r="L12" s="17">
        <f>(SUM(J12:K12)*0.54)/2</f>
        <v>3.7800000000000002</v>
      </c>
      <c r="M12" s="15">
        <v>7</v>
      </c>
      <c r="N12" s="15">
        <v>7.5</v>
      </c>
      <c r="O12" s="17">
        <f>(SUM(M12:N12)*0.26)/2</f>
        <v>1.885</v>
      </c>
      <c r="P12" s="16">
        <f>(I12+L12+O12)</f>
        <v>7.265000000000001</v>
      </c>
      <c r="Q12" s="18"/>
      <c r="R12" s="15">
        <v>8</v>
      </c>
      <c r="S12" s="15">
        <v>8.5</v>
      </c>
      <c r="T12" s="16">
        <f>(SUM(R12:S12)*1)/2</f>
        <v>8.25</v>
      </c>
      <c r="U12" s="19"/>
      <c r="V12" s="64">
        <v>6</v>
      </c>
      <c r="W12" s="15">
        <v>7</v>
      </c>
      <c r="X12" s="15">
        <v>7</v>
      </c>
      <c r="Y12" s="11">
        <f>SUM(W12:X12)/4</f>
        <v>3.5</v>
      </c>
      <c r="Z12" s="54">
        <f>+Y12</f>
        <v>3.5</v>
      </c>
      <c r="AA12" s="55"/>
      <c r="AB12" s="15">
        <v>7</v>
      </c>
      <c r="AC12" s="15">
        <v>7</v>
      </c>
      <c r="AD12" s="11">
        <f>SUM(AB12:AC12)/4</f>
        <v>3.5</v>
      </c>
      <c r="AE12" s="54">
        <f>+AD12</f>
        <v>3.5</v>
      </c>
      <c r="AF12" s="56">
        <f>(P12+T12+V12+Z12+AE12)</f>
        <v>28.515</v>
      </c>
      <c r="AG12" s="1">
        <v>3</v>
      </c>
    </row>
    <row r="13" spans="1:33" ht="18">
      <c r="A13" s="61"/>
      <c r="B13" s="57">
        <v>2</v>
      </c>
      <c r="C13" s="10"/>
      <c r="D13" s="53" t="s">
        <v>54</v>
      </c>
      <c r="E13" s="68" t="s">
        <v>55</v>
      </c>
      <c r="F13" s="69" t="s">
        <v>56</v>
      </c>
      <c r="G13" s="15">
        <v>9</v>
      </c>
      <c r="H13" s="15">
        <v>9</v>
      </c>
      <c r="I13" s="17">
        <f>(SUM(G13:H13)*0.2/2)</f>
        <v>1.8</v>
      </c>
      <c r="J13" s="15">
        <v>8</v>
      </c>
      <c r="K13" s="15">
        <v>8</v>
      </c>
      <c r="L13" s="17">
        <f>(SUM(J13:K13)*0.54)/2</f>
        <v>4.32</v>
      </c>
      <c r="M13" s="15">
        <v>8</v>
      </c>
      <c r="N13" s="15">
        <v>8</v>
      </c>
      <c r="O13" s="17">
        <f>(SUM(M13:N13)*0.26)/2</f>
        <v>2.08</v>
      </c>
      <c r="P13" s="16">
        <f>(I13+L13+O13)</f>
        <v>8.2</v>
      </c>
      <c r="Q13" s="18" t="e">
        <f>(#REF!+P13)</f>
        <v>#REF!</v>
      </c>
      <c r="R13" s="15">
        <v>9</v>
      </c>
      <c r="S13" s="15">
        <v>9</v>
      </c>
      <c r="T13" s="16">
        <f>(SUM(R13:S13)*1)/2</f>
        <v>9</v>
      </c>
      <c r="U13" s="19" t="e">
        <f>(P13+T13+#REF!)/3+#REF!</f>
        <v>#REF!</v>
      </c>
      <c r="V13" s="64">
        <v>2</v>
      </c>
      <c r="W13" s="15">
        <v>8.5</v>
      </c>
      <c r="X13" s="15">
        <v>8.5</v>
      </c>
      <c r="Y13" s="11">
        <f>SUM(W13:X13)/4</f>
        <v>4.25</v>
      </c>
      <c r="Z13" s="54">
        <f>+Y13</f>
        <v>4.25</v>
      </c>
      <c r="AA13" s="55" t="e">
        <f>(P13+T13+#REF!+Z13)/4+#REF!</f>
        <v>#REF!</v>
      </c>
      <c r="AB13" s="15">
        <v>8</v>
      </c>
      <c r="AC13" s="15">
        <v>8.5</v>
      </c>
      <c r="AD13" s="11">
        <f>SUM(AB13:AC13)/4</f>
        <v>4.125</v>
      </c>
      <c r="AE13" s="54">
        <f>+AD13</f>
        <v>4.125</v>
      </c>
      <c r="AF13" s="56">
        <f>(P13+T13+V13+Z13+AE13)</f>
        <v>27.575</v>
      </c>
      <c r="AG13" s="1">
        <v>4</v>
      </c>
    </row>
    <row r="14" spans="1:33" ht="18">
      <c r="A14" s="61"/>
      <c r="B14" s="57">
        <v>4</v>
      </c>
      <c r="C14" s="10">
        <v>50</v>
      </c>
      <c r="D14" s="72" t="s">
        <v>60</v>
      </c>
      <c r="E14" s="68" t="s">
        <v>61</v>
      </c>
      <c r="F14" s="69" t="s">
        <v>62</v>
      </c>
      <c r="G14" s="15">
        <v>9</v>
      </c>
      <c r="H14" s="15">
        <v>7</v>
      </c>
      <c r="I14" s="17">
        <f>(SUM(G14:H14)*0.2/2)</f>
        <v>1.6</v>
      </c>
      <c r="J14" s="15">
        <v>6.5</v>
      </c>
      <c r="K14" s="15">
        <v>7</v>
      </c>
      <c r="L14" s="17">
        <f>(SUM(J14:K14)*0.54)/2</f>
        <v>3.6450000000000005</v>
      </c>
      <c r="M14" s="15">
        <v>7.5</v>
      </c>
      <c r="N14" s="15">
        <v>7.5</v>
      </c>
      <c r="O14" s="17">
        <f>(SUM(M14:N14)*0.26)/2</f>
        <v>1.9500000000000002</v>
      </c>
      <c r="P14" s="16">
        <f>(I14+L14+O14)</f>
        <v>7.195000000000001</v>
      </c>
      <c r="Q14" s="18" t="e">
        <f>(#REF!+P14)</f>
        <v>#REF!</v>
      </c>
      <c r="R14" s="15">
        <v>6.5</v>
      </c>
      <c r="S14" s="15">
        <v>6.5</v>
      </c>
      <c r="T14" s="16">
        <f>(SUM(R14:S14)*1)/2</f>
        <v>6.5</v>
      </c>
      <c r="U14" s="19" t="e">
        <f>(P14+T14+#REF!)/3+#REF!</f>
        <v>#REF!</v>
      </c>
      <c r="V14" s="64">
        <v>2</v>
      </c>
      <c r="W14" s="15">
        <v>9</v>
      </c>
      <c r="X14" s="15">
        <v>8.5</v>
      </c>
      <c r="Y14" s="11">
        <f>SUM(W14:X14)/4</f>
        <v>4.375</v>
      </c>
      <c r="Z14" s="54">
        <f>+Y14</f>
        <v>4.375</v>
      </c>
      <c r="AA14" s="55" t="e">
        <f>(P14+T14+#REF!+Z14)/4+#REF!</f>
        <v>#REF!</v>
      </c>
      <c r="AB14" s="15">
        <v>8</v>
      </c>
      <c r="AC14" s="15">
        <v>8.5</v>
      </c>
      <c r="AD14" s="11">
        <f>SUM(AB14:AC14)/4</f>
        <v>4.125</v>
      </c>
      <c r="AE14" s="54">
        <f>+AD14</f>
        <v>4.125</v>
      </c>
      <c r="AF14" s="56">
        <f>(P14+T14+V14+Z14+AE14)</f>
        <v>24.195</v>
      </c>
      <c r="AG14" s="1">
        <v>5</v>
      </c>
    </row>
    <row r="15" spans="1:33" ht="18">
      <c r="A15" s="61"/>
      <c r="B15" s="57">
        <v>6</v>
      </c>
      <c r="C15" s="10"/>
      <c r="D15" s="53" t="s">
        <v>65</v>
      </c>
      <c r="E15" s="59" t="s">
        <v>66</v>
      </c>
      <c r="F15" s="58" t="s">
        <v>67</v>
      </c>
      <c r="G15" s="15">
        <v>7.5</v>
      </c>
      <c r="H15" s="15">
        <v>7.5</v>
      </c>
      <c r="I15" s="17">
        <f>(SUM(G15:H15)*0.2/2)</f>
        <v>1.5</v>
      </c>
      <c r="J15" s="15">
        <v>7.5</v>
      </c>
      <c r="K15" s="15">
        <v>7.5</v>
      </c>
      <c r="L15" s="17">
        <f>(SUM(J15:K15)*0.54)/2</f>
        <v>4.050000000000001</v>
      </c>
      <c r="M15" s="15">
        <v>7</v>
      </c>
      <c r="N15" s="15">
        <v>7</v>
      </c>
      <c r="O15" s="17">
        <f>(SUM(M15:N15)*0.26)/2</f>
        <v>1.82</v>
      </c>
      <c r="P15" s="16">
        <f>(I15+L15+O15)</f>
        <v>7.370000000000001</v>
      </c>
      <c r="Q15" s="18"/>
      <c r="R15" s="15">
        <v>6.5</v>
      </c>
      <c r="S15" s="15">
        <v>6.5</v>
      </c>
      <c r="T15" s="16">
        <f>(SUM(R15:S15)*1)/2</f>
        <v>6.5</v>
      </c>
      <c r="U15" s="19"/>
      <c r="V15" s="64">
        <v>2</v>
      </c>
      <c r="W15" s="15">
        <v>7.5</v>
      </c>
      <c r="X15" s="15">
        <v>8</v>
      </c>
      <c r="Y15" s="11">
        <f>SUM(W15:X15)/4</f>
        <v>3.875</v>
      </c>
      <c r="Z15" s="54">
        <f>+Y15</f>
        <v>3.875</v>
      </c>
      <c r="AA15" s="55"/>
      <c r="AB15" s="15">
        <v>7.5</v>
      </c>
      <c r="AC15" s="15">
        <v>7.5</v>
      </c>
      <c r="AD15" s="11">
        <f>SUM(AB15:AC15)/4</f>
        <v>3.75</v>
      </c>
      <c r="AE15" s="54">
        <f>+AD15</f>
        <v>3.75</v>
      </c>
      <c r="AF15" s="56">
        <f>(P15+T15+V15+Z15+AE15)</f>
        <v>23.495</v>
      </c>
      <c r="AG15" s="1">
        <v>6</v>
      </c>
    </row>
    <row r="16" spans="1:33" ht="18">
      <c r="A16" s="61"/>
      <c r="B16" s="57">
        <v>5</v>
      </c>
      <c r="C16" s="10">
        <v>5</v>
      </c>
      <c r="D16" s="53" t="s">
        <v>63</v>
      </c>
      <c r="E16" s="59" t="s">
        <v>64</v>
      </c>
      <c r="F16" s="58" t="s">
        <v>56</v>
      </c>
      <c r="G16" s="15">
        <v>8</v>
      </c>
      <c r="H16" s="15">
        <v>8</v>
      </c>
      <c r="I16" s="17">
        <f>(SUM(G16:H16)*0.2/2)</f>
        <v>1.6</v>
      </c>
      <c r="J16" s="15">
        <v>7</v>
      </c>
      <c r="K16" s="15">
        <v>7.5</v>
      </c>
      <c r="L16" s="17">
        <f>(SUM(J16:K16)*0.54)/2</f>
        <v>3.915</v>
      </c>
      <c r="M16" s="15">
        <v>6</v>
      </c>
      <c r="N16" s="15">
        <v>7</v>
      </c>
      <c r="O16" s="17">
        <f>(SUM(M16:N16)*0.26)/2</f>
        <v>1.69</v>
      </c>
      <c r="P16" s="16">
        <f>(I16+L16+O16)</f>
        <v>7.205</v>
      </c>
      <c r="Q16" s="18" t="e">
        <f>(#REF!+P16)</f>
        <v>#REF!</v>
      </c>
      <c r="R16" s="15">
        <v>5</v>
      </c>
      <c r="S16" s="15">
        <v>5</v>
      </c>
      <c r="T16" s="16">
        <f>(SUM(R16:S16)*1)/2</f>
        <v>5</v>
      </c>
      <c r="U16" s="19" t="e">
        <f>(P16+T16+#REF!)/3+#REF!</f>
        <v>#REF!</v>
      </c>
      <c r="V16" s="64">
        <v>4</v>
      </c>
      <c r="W16" s="15">
        <v>7</v>
      </c>
      <c r="X16" s="15">
        <v>7</v>
      </c>
      <c r="Y16" s="11">
        <f>SUM(W16:X16)/4</f>
        <v>3.5</v>
      </c>
      <c r="Z16" s="54">
        <f>+Y16</f>
        <v>3.5</v>
      </c>
      <c r="AA16" s="55" t="e">
        <f>(P16+T16+#REF!+Z16)/4+#REF!</f>
        <v>#REF!</v>
      </c>
      <c r="AB16" s="15">
        <v>7</v>
      </c>
      <c r="AC16" s="15">
        <v>7</v>
      </c>
      <c r="AD16" s="11">
        <f>SUM(AB16:AC16)/4</f>
        <v>3.5</v>
      </c>
      <c r="AE16" s="54">
        <f>+AD16</f>
        <v>3.5</v>
      </c>
      <c r="AF16" s="56">
        <f>(P16+T16+V16+Z16+AE16)</f>
        <v>23.205</v>
      </c>
      <c r="AG16" s="1">
        <v>7</v>
      </c>
    </row>
    <row r="17" spans="1:33" ht="18">
      <c r="A17" s="61"/>
      <c r="B17" s="57"/>
      <c r="C17" s="10"/>
      <c r="D17" s="67" t="s">
        <v>41</v>
      </c>
      <c r="E17" s="59"/>
      <c r="F17" s="58"/>
      <c r="G17" s="15"/>
      <c r="H17" s="15"/>
      <c r="I17" s="17">
        <f aca="true" t="shared" si="4" ref="I10:I23">(SUM(G17:H17)*0.2/2)</f>
        <v>0</v>
      </c>
      <c r="J17" s="15"/>
      <c r="K17" s="15"/>
      <c r="L17" s="17">
        <f aca="true" t="shared" si="5" ref="L10:L23">(SUM(J17:K17)*0.54)/2</f>
        <v>0</v>
      </c>
      <c r="M17" s="15"/>
      <c r="N17" s="15"/>
      <c r="O17" s="17">
        <f aca="true" t="shared" si="6" ref="O10:O23">(SUM(M17:N17)*0.26)/2</f>
        <v>0</v>
      </c>
      <c r="P17" s="16">
        <f t="shared" si="3"/>
        <v>0</v>
      </c>
      <c r="Q17" s="18" t="e">
        <f>(#REF!+P17)</f>
        <v>#REF!</v>
      </c>
      <c r="R17" s="15"/>
      <c r="S17" s="15"/>
      <c r="T17" s="16">
        <f aca="true" t="shared" si="7" ref="T10:T23">(SUM(R17:S17)*1)/2</f>
        <v>0</v>
      </c>
      <c r="U17" s="19" t="e">
        <f>(P17+T17+#REF!)/3+#REF!</f>
        <v>#REF!</v>
      </c>
      <c r="V17" s="64"/>
      <c r="W17" s="15"/>
      <c r="X17" s="15"/>
      <c r="Y17" s="11">
        <f aca="true" t="shared" si="8" ref="Y10:Y23">SUM(W17:X17)/4</f>
        <v>0</v>
      </c>
      <c r="Z17" s="54">
        <f t="shared" si="0"/>
        <v>0</v>
      </c>
      <c r="AA17" s="55" t="e">
        <f>(P17+T17+#REF!+Z17)/4+#REF!</f>
        <v>#REF!</v>
      </c>
      <c r="AB17" s="15"/>
      <c r="AC17" s="15"/>
      <c r="AD17" s="11">
        <f aca="true" t="shared" si="9" ref="AD10:AD23">SUM(AB17:AC17)/4</f>
        <v>0</v>
      </c>
      <c r="AE17" s="54">
        <f t="shared" si="1"/>
        <v>0</v>
      </c>
      <c r="AF17" s="56">
        <f t="shared" si="2"/>
        <v>0</v>
      </c>
      <c r="AG17" s="1"/>
    </row>
    <row r="18" spans="1:33" ht="18">
      <c r="A18" s="61"/>
      <c r="B18" s="57">
        <v>1</v>
      </c>
      <c r="C18" s="10"/>
      <c r="D18" s="53" t="s">
        <v>46</v>
      </c>
      <c r="E18" s="53" t="s">
        <v>45</v>
      </c>
      <c r="F18" s="69" t="s">
        <v>47</v>
      </c>
      <c r="G18" s="15">
        <v>7</v>
      </c>
      <c r="H18" s="15">
        <v>7</v>
      </c>
      <c r="I18" s="17">
        <f t="shared" si="4"/>
        <v>1.4000000000000001</v>
      </c>
      <c r="J18" s="15">
        <v>5.5</v>
      </c>
      <c r="K18" s="15">
        <v>5.5</v>
      </c>
      <c r="L18" s="17">
        <f t="shared" si="5"/>
        <v>2.97</v>
      </c>
      <c r="M18" s="15">
        <v>6</v>
      </c>
      <c r="N18" s="15">
        <v>6.5</v>
      </c>
      <c r="O18" s="17">
        <f t="shared" si="6"/>
        <v>1.625</v>
      </c>
      <c r="P18" s="16">
        <f t="shared" si="3"/>
        <v>5.995</v>
      </c>
      <c r="Q18" s="18" t="e">
        <f>(#REF!+P18)</f>
        <v>#REF!</v>
      </c>
      <c r="R18" s="15">
        <v>6.5</v>
      </c>
      <c r="S18" s="15">
        <v>7</v>
      </c>
      <c r="T18" s="16">
        <f t="shared" si="7"/>
        <v>6.75</v>
      </c>
      <c r="U18" s="19" t="e">
        <f>(P18+T18+#REF!)/3+#REF!</f>
        <v>#REF!</v>
      </c>
      <c r="V18" s="64">
        <v>8</v>
      </c>
      <c r="W18" s="15">
        <v>8.5</v>
      </c>
      <c r="X18" s="15">
        <v>9</v>
      </c>
      <c r="Y18" s="11">
        <f t="shared" si="8"/>
        <v>4.375</v>
      </c>
      <c r="Z18" s="54">
        <f t="shared" si="0"/>
        <v>4.375</v>
      </c>
      <c r="AA18" s="55" t="e">
        <f>(P18+T18+#REF!+Z18)/4+#REF!</f>
        <v>#REF!</v>
      </c>
      <c r="AB18" s="15">
        <v>8</v>
      </c>
      <c r="AC18" s="15">
        <v>9</v>
      </c>
      <c r="AD18" s="11">
        <f t="shared" si="9"/>
        <v>4.25</v>
      </c>
      <c r="AE18" s="54">
        <f t="shared" si="1"/>
        <v>4.25</v>
      </c>
      <c r="AF18" s="56">
        <f t="shared" si="2"/>
        <v>29.37</v>
      </c>
      <c r="AG18" s="1">
        <v>2</v>
      </c>
    </row>
    <row r="19" spans="1:33" ht="18">
      <c r="A19" s="61"/>
      <c r="B19" s="57">
        <v>2</v>
      </c>
      <c r="C19" s="10"/>
      <c r="D19" s="73" t="s">
        <v>72</v>
      </c>
      <c r="E19" s="68" t="s">
        <v>73</v>
      </c>
      <c r="F19" s="69" t="s">
        <v>53</v>
      </c>
      <c r="G19" s="15">
        <v>5</v>
      </c>
      <c r="H19" s="15">
        <v>5</v>
      </c>
      <c r="I19" s="17">
        <f t="shared" si="4"/>
        <v>1</v>
      </c>
      <c r="J19" s="15">
        <v>5</v>
      </c>
      <c r="K19" s="15">
        <v>5.5</v>
      </c>
      <c r="L19" s="17">
        <f t="shared" si="5"/>
        <v>2.835</v>
      </c>
      <c r="M19" s="15">
        <v>6.5</v>
      </c>
      <c r="N19" s="15">
        <v>6.5</v>
      </c>
      <c r="O19" s="17">
        <f t="shared" si="6"/>
        <v>1.69</v>
      </c>
      <c r="P19" s="16">
        <f t="shared" si="3"/>
        <v>5.525</v>
      </c>
      <c r="Q19" s="18" t="e">
        <f>(#REF!+P19)</f>
        <v>#REF!</v>
      </c>
      <c r="R19" s="15">
        <v>5.5</v>
      </c>
      <c r="S19" s="15">
        <v>5.5</v>
      </c>
      <c r="T19" s="16">
        <f t="shared" si="7"/>
        <v>5.5</v>
      </c>
      <c r="U19" s="19" t="e">
        <f>(P19+T19+#REF!)/3+#REF!</f>
        <v>#REF!</v>
      </c>
      <c r="V19" s="64">
        <v>10</v>
      </c>
      <c r="W19" s="15">
        <v>8</v>
      </c>
      <c r="X19" s="15">
        <v>8.5</v>
      </c>
      <c r="Y19" s="11">
        <f t="shared" si="8"/>
        <v>4.125</v>
      </c>
      <c r="Z19" s="54">
        <f t="shared" si="0"/>
        <v>4.125</v>
      </c>
      <c r="AA19" s="55" t="e">
        <f>(P19+T19+#REF!+Z19)/4+#REF!</f>
        <v>#REF!</v>
      </c>
      <c r="AB19" s="15">
        <v>9.5</v>
      </c>
      <c r="AC19" s="15">
        <v>9.5</v>
      </c>
      <c r="AD19" s="11">
        <f t="shared" si="9"/>
        <v>4.75</v>
      </c>
      <c r="AE19" s="54">
        <f t="shared" si="1"/>
        <v>4.75</v>
      </c>
      <c r="AF19" s="56">
        <f t="shared" si="2"/>
        <v>29.9</v>
      </c>
      <c r="AG19" s="1">
        <v>1</v>
      </c>
    </row>
    <row r="20" spans="1:32" ht="18">
      <c r="A20" s="61"/>
      <c r="B20" s="57">
        <v>3</v>
      </c>
      <c r="C20" s="10"/>
      <c r="D20" s="53"/>
      <c r="E20" s="68"/>
      <c r="F20" s="69"/>
      <c r="G20" s="15"/>
      <c r="H20" s="15"/>
      <c r="I20" s="17">
        <f t="shared" si="4"/>
        <v>0</v>
      </c>
      <c r="J20" s="15"/>
      <c r="K20" s="15"/>
      <c r="L20" s="17">
        <f t="shared" si="5"/>
        <v>0</v>
      </c>
      <c r="M20" s="15"/>
      <c r="N20" s="15"/>
      <c r="O20" s="17">
        <f t="shared" si="6"/>
        <v>0</v>
      </c>
      <c r="P20" s="16">
        <f t="shared" si="3"/>
        <v>0</v>
      </c>
      <c r="Q20" s="18" t="e">
        <f>(#REF!+P20)</f>
        <v>#REF!</v>
      </c>
      <c r="R20" s="15"/>
      <c r="S20" s="15"/>
      <c r="T20" s="16">
        <f t="shared" si="7"/>
        <v>0</v>
      </c>
      <c r="U20" s="19" t="e">
        <f>(P20+T20+#REF!)/3+#REF!</f>
        <v>#REF!</v>
      </c>
      <c r="V20" s="64"/>
      <c r="W20" s="15"/>
      <c r="X20" s="15"/>
      <c r="Y20" s="11">
        <f t="shared" si="8"/>
        <v>0</v>
      </c>
      <c r="Z20" s="54">
        <f t="shared" si="0"/>
        <v>0</v>
      </c>
      <c r="AA20" s="55" t="e">
        <f>(P20+T20+#REF!+Z20)/4+#REF!</f>
        <v>#REF!</v>
      </c>
      <c r="AB20" s="15"/>
      <c r="AC20" s="15"/>
      <c r="AD20" s="11">
        <f t="shared" si="9"/>
        <v>0</v>
      </c>
      <c r="AE20" s="54">
        <f t="shared" si="1"/>
        <v>0</v>
      </c>
      <c r="AF20" s="56">
        <f t="shared" si="2"/>
        <v>0</v>
      </c>
    </row>
    <row r="21" spans="1:32" ht="172.5">
      <c r="A21" s="61"/>
      <c r="B21" s="57">
        <v>46</v>
      </c>
      <c r="C21" s="10" t="s">
        <v>43</v>
      </c>
      <c r="D21" s="53"/>
      <c r="E21" s="68"/>
      <c r="F21" s="69"/>
      <c r="G21" s="15">
        <v>7.5</v>
      </c>
      <c r="H21" s="15">
        <v>7</v>
      </c>
      <c r="I21" s="17">
        <f t="shared" si="4"/>
        <v>1.4500000000000002</v>
      </c>
      <c r="J21" s="15">
        <v>6</v>
      </c>
      <c r="K21" s="15">
        <v>6.5</v>
      </c>
      <c r="L21" s="17">
        <f t="shared" si="5"/>
        <v>3.375</v>
      </c>
      <c r="M21" s="15">
        <v>6.5</v>
      </c>
      <c r="N21" s="15">
        <v>6.5</v>
      </c>
      <c r="O21" s="17">
        <f t="shared" si="6"/>
        <v>1.69</v>
      </c>
      <c r="P21" s="16">
        <f t="shared" si="3"/>
        <v>6.515000000000001</v>
      </c>
      <c r="Q21" s="18" t="e">
        <f>(#REF!+P21)</f>
        <v>#REF!</v>
      </c>
      <c r="R21" s="15"/>
      <c r="S21" s="15"/>
      <c r="T21" s="16">
        <f t="shared" si="7"/>
        <v>0</v>
      </c>
      <c r="U21" s="19" t="e">
        <f>(P21+T21+#REF!)/3+#REF!</f>
        <v>#REF!</v>
      </c>
      <c r="V21" s="64"/>
      <c r="W21" s="15"/>
      <c r="X21" s="15"/>
      <c r="Y21" s="11">
        <f t="shared" si="8"/>
        <v>0</v>
      </c>
      <c r="Z21" s="54">
        <f t="shared" si="0"/>
        <v>0</v>
      </c>
      <c r="AA21" s="55" t="e">
        <f>(P21+T21+#REF!+Z21)/4+#REF!</f>
        <v>#REF!</v>
      </c>
      <c r="AB21" s="15">
        <v>6</v>
      </c>
      <c r="AC21" s="15">
        <v>6</v>
      </c>
      <c r="AD21" s="11">
        <f t="shared" si="9"/>
        <v>3</v>
      </c>
      <c r="AE21" s="54">
        <f t="shared" si="1"/>
        <v>3</v>
      </c>
      <c r="AF21" s="56">
        <f t="shared" si="2"/>
        <v>9.515</v>
      </c>
    </row>
    <row r="22" spans="1:32" ht="18">
      <c r="A22" s="61"/>
      <c r="B22" s="57">
        <v>52</v>
      </c>
      <c r="C22" s="10"/>
      <c r="D22" s="53"/>
      <c r="E22" s="68"/>
      <c r="F22" s="69"/>
      <c r="G22" s="15">
        <v>6</v>
      </c>
      <c r="H22" s="15">
        <v>6</v>
      </c>
      <c r="I22" s="17">
        <f t="shared" si="4"/>
        <v>1.2000000000000002</v>
      </c>
      <c r="J22" s="15">
        <v>7</v>
      </c>
      <c r="K22" s="15">
        <v>7</v>
      </c>
      <c r="L22" s="17">
        <f t="shared" si="5"/>
        <v>3.7800000000000002</v>
      </c>
      <c r="M22" s="15">
        <v>6</v>
      </c>
      <c r="N22" s="15">
        <v>6</v>
      </c>
      <c r="O22" s="17">
        <f t="shared" si="6"/>
        <v>1.56</v>
      </c>
      <c r="P22" s="16">
        <f t="shared" si="3"/>
        <v>6.540000000000001</v>
      </c>
      <c r="Q22" s="18" t="e">
        <f>(#REF!+P22)</f>
        <v>#REF!</v>
      </c>
      <c r="R22" s="15"/>
      <c r="S22" s="15"/>
      <c r="T22" s="16">
        <f t="shared" si="7"/>
        <v>0</v>
      </c>
      <c r="U22" s="19" t="e">
        <f>(P22+T22+#REF!)/3+#REF!</f>
        <v>#REF!</v>
      </c>
      <c r="V22" s="64"/>
      <c r="W22" s="15"/>
      <c r="X22" s="15"/>
      <c r="Y22" s="11">
        <f t="shared" si="8"/>
        <v>0</v>
      </c>
      <c r="Z22" s="54">
        <f t="shared" si="0"/>
        <v>0</v>
      </c>
      <c r="AA22" s="55" t="e">
        <f>(P22+T22+#REF!+Z22)/4+#REF!</f>
        <v>#REF!</v>
      </c>
      <c r="AB22" s="15">
        <v>7.5</v>
      </c>
      <c r="AC22" s="15">
        <v>7.5</v>
      </c>
      <c r="AD22" s="11">
        <f t="shared" si="9"/>
        <v>3.75</v>
      </c>
      <c r="AE22" s="54">
        <f t="shared" si="1"/>
        <v>3.75</v>
      </c>
      <c r="AF22" s="56">
        <f t="shared" si="2"/>
        <v>10.290000000000001</v>
      </c>
    </row>
    <row r="23" spans="1:32" ht="23.25">
      <c r="A23" s="61" t="s">
        <v>44</v>
      </c>
      <c r="B23" s="57">
        <v>58</v>
      </c>
      <c r="C23" s="10"/>
      <c r="D23" s="53"/>
      <c r="E23" s="68"/>
      <c r="F23" s="69"/>
      <c r="G23" s="15">
        <v>8</v>
      </c>
      <c r="H23" s="15">
        <v>8</v>
      </c>
      <c r="I23" s="17">
        <f t="shared" si="4"/>
        <v>1.6</v>
      </c>
      <c r="J23" s="15">
        <v>7</v>
      </c>
      <c r="K23" s="15">
        <v>7</v>
      </c>
      <c r="L23" s="17">
        <f t="shared" si="5"/>
        <v>3.7800000000000002</v>
      </c>
      <c r="M23" s="15">
        <v>6.5</v>
      </c>
      <c r="N23" s="15">
        <v>6.5</v>
      </c>
      <c r="O23" s="17">
        <f t="shared" si="6"/>
        <v>1.69</v>
      </c>
      <c r="P23" s="16">
        <f t="shared" si="3"/>
        <v>7.07</v>
      </c>
      <c r="Q23" s="18" t="e">
        <f>(#REF!+P23)</f>
        <v>#REF!</v>
      </c>
      <c r="R23" s="15"/>
      <c r="S23" s="15"/>
      <c r="T23" s="16">
        <f t="shared" si="7"/>
        <v>0</v>
      </c>
      <c r="U23" s="19" t="e">
        <f>(P23+T23+#REF!)/3+#REF!</f>
        <v>#REF!</v>
      </c>
      <c r="V23" s="64"/>
      <c r="W23" s="15"/>
      <c r="X23" s="15"/>
      <c r="Y23" s="11">
        <f t="shared" si="8"/>
        <v>0</v>
      </c>
      <c r="Z23" s="54">
        <f t="shared" si="0"/>
        <v>0</v>
      </c>
      <c r="AA23" s="55" t="e">
        <f>(P23+T23+#REF!+Z23)/4+#REF!</f>
        <v>#REF!</v>
      </c>
      <c r="AB23" s="15"/>
      <c r="AC23" s="15"/>
      <c r="AD23" s="11">
        <f t="shared" si="9"/>
        <v>0</v>
      </c>
      <c r="AE23" s="54">
        <f t="shared" si="1"/>
        <v>0</v>
      </c>
      <c r="AF23" s="56">
        <f t="shared" si="2"/>
        <v>7.07</v>
      </c>
    </row>
    <row r="62030" ht="15">
      <c r="A62030" s="2" t="s">
        <v>32</v>
      </c>
    </row>
    <row r="65456" ht="15">
      <c r="A65456" s="2" t="s">
        <v>31</v>
      </c>
    </row>
  </sheetData>
  <sheetProtection/>
  <mergeCells count="2">
    <mergeCell ref="B1:F3"/>
    <mergeCell ref="V1:V2"/>
  </mergeCells>
  <printOptions gridLines="1" horizontalCentered="1" verticalCentered="1"/>
  <pageMargins left="0.75" right="0.75" top="1" bottom="1" header="0.5118110236220472" footer="0.5118110236220472"/>
  <pageSetup fitToWidth="0" fitToHeight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Freno de Oro</dc:title>
  <dc:subject/>
  <dc:creator>Agronegocios</dc:creator>
  <cp:keywords/>
  <dc:description/>
  <cp:lastModifiedBy>Usuario</cp:lastModifiedBy>
  <cp:lastPrinted>2019-09-13T20:58:53Z</cp:lastPrinted>
  <dcterms:created xsi:type="dcterms:W3CDTF">2000-03-03T13:17:25Z</dcterms:created>
  <dcterms:modified xsi:type="dcterms:W3CDTF">2019-10-21T15:01:33Z</dcterms:modified>
  <cp:category/>
  <cp:version/>
  <cp:contentType/>
  <cp:contentStatus/>
</cp:coreProperties>
</file>